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30"/>
  </bookViews>
  <sheets>
    <sheet name="BİLANÇO" sheetId="7" r:id="rId1"/>
    <sheet name="GELİR TABLOSU" sheetId="2" r:id="rId2"/>
    <sheet name="KESİN MİZAN" sheetId="6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" l="1"/>
  <c r="G53" i="7" s="1"/>
  <c r="B35" i="2"/>
  <c r="F53" i="7" s="1"/>
  <c r="C33" i="2"/>
  <c r="B33" i="2"/>
  <c r="C31" i="2"/>
  <c r="B31" i="2"/>
  <c r="C29" i="2"/>
  <c r="B29" i="2"/>
  <c r="C28" i="2"/>
  <c r="B28" i="2"/>
  <c r="C26" i="2"/>
  <c r="B26" i="2"/>
  <c r="C23" i="2"/>
  <c r="B23" i="2"/>
  <c r="C18" i="2"/>
  <c r="B18" i="2"/>
  <c r="C17" i="2"/>
  <c r="B17" i="2"/>
  <c r="C14" i="2"/>
  <c r="B14" i="2"/>
  <c r="C13" i="2"/>
  <c r="B13" i="2"/>
  <c r="C11" i="2"/>
  <c r="B11" i="2"/>
  <c r="C10" i="2"/>
  <c r="B10" i="2"/>
  <c r="C7" i="2"/>
  <c r="B7" i="2"/>
  <c r="C32" i="7"/>
  <c r="B32" i="7"/>
  <c r="F50" i="7"/>
  <c r="G50" i="7"/>
  <c r="G32" i="7"/>
  <c r="F32" i="7"/>
  <c r="G4" i="7"/>
  <c r="C4" i="7"/>
  <c r="B4" i="7"/>
  <c r="G43" i="7" l="1"/>
  <c r="G41" i="7"/>
  <c r="G36" i="7"/>
  <c r="G33" i="7"/>
  <c r="F43" i="7"/>
  <c r="F41" i="7"/>
  <c r="F39" i="7"/>
  <c r="F36" i="7"/>
  <c r="F33" i="7"/>
  <c r="G19" i="7"/>
  <c r="G24" i="7"/>
  <c r="G16" i="7"/>
  <c r="G11" i="7"/>
  <c r="G7" i="7"/>
  <c r="G5" i="7"/>
  <c r="F24" i="7"/>
  <c r="F16" i="7"/>
  <c r="F14" i="7"/>
  <c r="F11" i="7"/>
  <c r="F7" i="7"/>
  <c r="F5" i="7"/>
  <c r="C23" i="7"/>
  <c r="C20" i="7"/>
  <c r="C14" i="7"/>
  <c r="C8" i="7"/>
  <c r="C5" i="7"/>
  <c r="B23" i="7"/>
  <c r="B20" i="7"/>
  <c r="B14" i="7"/>
  <c r="B12" i="7"/>
  <c r="B8" i="7"/>
  <c r="B5" i="7"/>
  <c r="C48" i="7"/>
  <c r="C50" i="7" s="1"/>
  <c r="C52" i="7" s="1"/>
  <c r="B48" i="7"/>
  <c r="B50" i="7" s="1"/>
  <c r="B52" i="7" s="1"/>
  <c r="C29" i="7"/>
  <c r="G48" i="7" l="1"/>
  <c r="F48" i="7"/>
  <c r="G29" i="7"/>
  <c r="F4" i="7"/>
  <c r="F29" i="7" s="1"/>
  <c r="B29" i="7"/>
</calcChain>
</file>

<file path=xl/sharedStrings.xml><?xml version="1.0" encoding="utf-8"?>
<sst xmlns="http://schemas.openxmlformats.org/spreadsheetml/2006/main" count="559" uniqueCount="488">
  <si>
    <t>MAMSEL İLAÇ SANAYİ VE TİCARET ANONİM ŞİRKETİ' NİN</t>
  </si>
  <si>
    <t>DÖNEN VARLIKLAR</t>
  </si>
  <si>
    <t>KISA VADELİ YABANCI KAYNAKLAR</t>
  </si>
  <si>
    <t>Hazır Değerler</t>
  </si>
  <si>
    <t xml:space="preserve"> Kasa</t>
  </si>
  <si>
    <t>Mali Borçlar</t>
  </si>
  <si>
    <t xml:space="preserve"> Banka Kredileri</t>
  </si>
  <si>
    <t xml:space="preserve"> Bankalar</t>
  </si>
  <si>
    <t>Ticari Borçlar</t>
  </si>
  <si>
    <t>Ticari Alacaklar</t>
  </si>
  <si>
    <t xml:space="preserve"> Satıcılar</t>
  </si>
  <si>
    <t xml:space="preserve"> Alıcılar</t>
  </si>
  <si>
    <t xml:space="preserve"> Borç Senetleri</t>
  </si>
  <si>
    <t xml:space="preserve"> Alacak Senetleri</t>
  </si>
  <si>
    <t xml:space="preserve"> Diğer Ticari Borçlar</t>
  </si>
  <si>
    <t>Diğer Borçlar</t>
  </si>
  <si>
    <t xml:space="preserve"> Verilen Depozito ve Teminatlar</t>
  </si>
  <si>
    <t xml:space="preserve"> Personele Borçlar</t>
  </si>
  <si>
    <t>Diğer Alacaklar</t>
  </si>
  <si>
    <t xml:space="preserve"> Diğer Çeşitli Borçlar</t>
  </si>
  <si>
    <t>Alınan Avanslar</t>
  </si>
  <si>
    <t xml:space="preserve"> Alınan Sipariş Avansları</t>
  </si>
  <si>
    <t xml:space="preserve"> Diğer Çeşitli Alacaklar</t>
  </si>
  <si>
    <t>Ödenecek Vergi ve Diğer Yüküm.</t>
  </si>
  <si>
    <t>Stoklar</t>
  </si>
  <si>
    <t xml:space="preserve"> Ödenecek Vergi ve Fonları</t>
  </si>
  <si>
    <t xml:space="preserve"> İlk Madde ve Malzeme</t>
  </si>
  <si>
    <t xml:space="preserve"> Ödenecek Sosyal Güvenlik Kesintileri</t>
  </si>
  <si>
    <t xml:space="preserve"> Ticari Mallar</t>
  </si>
  <si>
    <t xml:space="preserve"> Diğer Stoklar</t>
  </si>
  <si>
    <t>Borç ve Gider Karşılıkları</t>
  </si>
  <si>
    <t xml:space="preserve"> Dönem Karı Vergi ve Diğer</t>
  </si>
  <si>
    <t xml:space="preserve"> Verilen Sipariş Avansları</t>
  </si>
  <si>
    <t xml:space="preserve"> Yasal Yükümlülük Karşılıkları</t>
  </si>
  <si>
    <t xml:space="preserve"> Dönem Karının Peşin Ödenen Vergi</t>
  </si>
  <si>
    <t xml:space="preserve"> ve Diğer Yükümlülükleri (-)</t>
  </si>
  <si>
    <t>Gel. Ayl. Ait Gid. Ve Gelir Tah.</t>
  </si>
  <si>
    <t xml:space="preserve"> Gelecek Aylara Ait Giderler</t>
  </si>
  <si>
    <t>Gelecek Aylara Ait Gelirler ve Gider</t>
  </si>
  <si>
    <t>Tahakkukları</t>
  </si>
  <si>
    <t>Diğer Dönen Varlıklar</t>
  </si>
  <si>
    <t xml:space="preserve"> Devreden KDV</t>
  </si>
  <si>
    <t xml:space="preserve"> Gider Tahakkukları</t>
  </si>
  <si>
    <t>İş Avansları</t>
  </si>
  <si>
    <t xml:space="preserve">  DÖNEN VARLIKLAR</t>
  </si>
  <si>
    <t xml:space="preserve">  KISA VADELİ YABANCI</t>
  </si>
  <si>
    <t xml:space="preserve">  TOPLAMI</t>
  </si>
  <si>
    <t xml:space="preserve">  KAYNAKLAR TOPLAMI</t>
  </si>
  <si>
    <t>DURAN VARLIKLAR</t>
  </si>
  <si>
    <t>Mali Duran Varlıklar</t>
  </si>
  <si>
    <t xml:space="preserve"> İştirakler</t>
  </si>
  <si>
    <t>Maddi Duran Varlıklar</t>
  </si>
  <si>
    <t xml:space="preserve"> Binalar</t>
  </si>
  <si>
    <t xml:space="preserve"> Taşıtlar</t>
  </si>
  <si>
    <t xml:space="preserve"> Demirbaşlar</t>
  </si>
  <si>
    <t xml:space="preserve"> Birikmiş Amortismanlar (-)</t>
  </si>
  <si>
    <t xml:space="preserve"> Yapılmakta Olan Yatırımlar</t>
  </si>
  <si>
    <t>ÖZKAYNAKLAR</t>
  </si>
  <si>
    <t>Maddi Olmayan Duran Varlıklar</t>
  </si>
  <si>
    <t>Ödenmiş Sermaye</t>
  </si>
  <si>
    <t xml:space="preserve"> Haklar</t>
  </si>
  <si>
    <t xml:space="preserve"> Sermaye</t>
  </si>
  <si>
    <t xml:space="preserve"> Sermaye Düzeltmesi Olumlu Farkları</t>
  </si>
  <si>
    <t>Bilgisayar Programları</t>
  </si>
  <si>
    <t>Kar Yedekleri</t>
  </si>
  <si>
    <t xml:space="preserve"> Yasal Yedekler</t>
  </si>
  <si>
    <t xml:space="preserve"> Olağanüstü Yedekler</t>
  </si>
  <si>
    <t>Geçmiş Yıllar Karları</t>
  </si>
  <si>
    <t xml:space="preserve"> Geçmiş Yıllar Karları</t>
  </si>
  <si>
    <t>Geçmiş Yıllar Zararları (-)</t>
  </si>
  <si>
    <t xml:space="preserve"> Geçmiş Yıllar Zararları (-)</t>
  </si>
  <si>
    <t>Dönem Net Karı (Zararı)</t>
  </si>
  <si>
    <t xml:space="preserve"> Dönem Net Karı </t>
  </si>
  <si>
    <t>DURAN VARLIKLAR TOPLAMI</t>
  </si>
  <si>
    <t>ÖZKAYNAKLAR TOPLAMI</t>
  </si>
  <si>
    <t>AKTİF (VARLIKLAR) TOPLAMI</t>
  </si>
  <si>
    <t>PASİF KAYNAKLAR TOPLAMI</t>
  </si>
  <si>
    <t>MAMSEL İLAÇ SANAYİ TİCARET ANONİM ŞİRKETİ' NİN</t>
  </si>
  <si>
    <t>01.01.2023 - 31.12.2023 TARİHLİ  GELİR TABLOSU</t>
  </si>
  <si>
    <t>ÖNCEKİ DÖNEM</t>
  </si>
  <si>
    <t>CARİ DÖNEM</t>
  </si>
  <si>
    <t>Hesap Kodu</t>
  </si>
  <si>
    <t>KASA</t>
  </si>
  <si>
    <t>BANKALAR</t>
  </si>
  <si>
    <t>ALICILAR</t>
  </si>
  <si>
    <t>VERİLEN DEPOZİTO VE TEMİNATLAR</t>
  </si>
  <si>
    <t>TİCARİ MALLAR</t>
  </si>
  <si>
    <t>DİĞER STOKLAR</t>
  </si>
  <si>
    <t>VERİLEN SİPARİŞ AVANSLARI</t>
  </si>
  <si>
    <t>GELECEK AYLARA AİT GİDERLER</t>
  </si>
  <si>
    <t>İŞ AVANSLARI</t>
  </si>
  <si>
    <t>PERSONEL AVANSLARI</t>
  </si>
  <si>
    <t>İŞTİRAKLER</t>
  </si>
  <si>
    <t>BİNALAR</t>
  </si>
  <si>
    <t>TAŞITLAR</t>
  </si>
  <si>
    <t>DEMİRBAŞLAR</t>
  </si>
  <si>
    <t>BİRİKMİŞ AMORTİSMANLAR (-)</t>
  </si>
  <si>
    <t>HAKLAR</t>
  </si>
  <si>
    <t>DİĞER MADDİ OLMAYAN DURAN VARLIKLAR</t>
  </si>
  <si>
    <t>BANKA KREDİLERİ</t>
  </si>
  <si>
    <t>SATICILAR</t>
  </si>
  <si>
    <t>DIĞER TICARI BORÇLAR</t>
  </si>
  <si>
    <t>PERSONELE OLAN BORÇLAR</t>
  </si>
  <si>
    <t>DİĞER ÇEŞİTLİ BORÇLAR</t>
  </si>
  <si>
    <t>ÖDENECEK VERGİ VE FONLAR</t>
  </si>
  <si>
    <t>ÖDENECEK SOSYAL GÜVENLİK KESİNTİLER</t>
  </si>
  <si>
    <t>GİDER TAHAKKUKLARI</t>
  </si>
  <si>
    <t>SERMAYE</t>
  </si>
  <si>
    <t>YASAL YEDEKLER</t>
  </si>
  <si>
    <t>GEÇMİŞ YILLAR KARLARI</t>
  </si>
  <si>
    <t>GEÇMIŞ YİL ZARARLARİ</t>
  </si>
  <si>
    <t>T O P L A M  :</t>
  </si>
  <si>
    <t>T O P L A M</t>
  </si>
  <si>
    <t>B A K İ Y E</t>
  </si>
  <si>
    <t>Hesap Adı</t>
  </si>
  <si>
    <t>B O R Ç</t>
  </si>
  <si>
    <t>A L A C A K</t>
  </si>
  <si>
    <t>100 01</t>
  </si>
  <si>
    <t>MERKEZ KASA HESABI</t>
  </si>
  <si>
    <t>100 01 01</t>
  </si>
  <si>
    <t>100 01 01 001</t>
  </si>
  <si>
    <t>MERKEZ TL KASA</t>
  </si>
  <si>
    <t>102 01</t>
  </si>
  <si>
    <t>MERKEZ MEVDUAT HESABI</t>
  </si>
  <si>
    <t>102 01 01</t>
  </si>
  <si>
    <t>VADESİZ HESAPLAR</t>
  </si>
  <si>
    <t>102 01 01 001</t>
  </si>
  <si>
    <t>VADESİZ TL HESAPLAR</t>
  </si>
  <si>
    <t>102 02</t>
  </si>
  <si>
    <t>ŞUBE MEVDUAT HESABI</t>
  </si>
  <si>
    <t>102 02 01</t>
  </si>
  <si>
    <t>102 02 01 003</t>
  </si>
  <si>
    <t>VADESİZ EURO HESAPLAR</t>
  </si>
  <si>
    <t>120 01</t>
  </si>
  <si>
    <t>120 01 01</t>
  </si>
  <si>
    <t>YURT İÇİ ALICILAR</t>
  </si>
  <si>
    <t>120 01 01 001</t>
  </si>
  <si>
    <t>126 01</t>
  </si>
  <si>
    <t>VERİLEN DEPOZİTOLAR</t>
  </si>
  <si>
    <t>126 01 01</t>
  </si>
  <si>
    <t>VERİLEN TEMİNATLAR</t>
  </si>
  <si>
    <t>126 01 01 001</t>
  </si>
  <si>
    <t>TL TEMİNATLAR</t>
  </si>
  <si>
    <t>153 00</t>
  </si>
  <si>
    <t>153 00 00</t>
  </si>
  <si>
    <t>153 00 00 002</t>
  </si>
  <si>
    <t>MAFLOR</t>
  </si>
  <si>
    <t>153 00 00 003</t>
  </si>
  <si>
    <t>XLEAR</t>
  </si>
  <si>
    <t>153 00 00 005</t>
  </si>
  <si>
    <t>MAMSEL ÇAYLAR</t>
  </si>
  <si>
    <t>153 00 00 006</t>
  </si>
  <si>
    <t>MAMSEL İYİ GECELER</t>
  </si>
  <si>
    <t>153 00 00 007</t>
  </si>
  <si>
    <t>PEDİA-D</t>
  </si>
  <si>
    <t>153 00 00 009</t>
  </si>
  <si>
    <t>MASKE</t>
  </si>
  <si>
    <t>153 00 00 010</t>
  </si>
  <si>
    <t>MYFLOR DAMLA</t>
  </si>
  <si>
    <t>153 00 00 011</t>
  </si>
  <si>
    <t>MOSQUITAN</t>
  </si>
  <si>
    <t>153 00 00 100</t>
  </si>
  <si>
    <t>FORTE-D</t>
  </si>
  <si>
    <t>157 00</t>
  </si>
  <si>
    <t>DIGER STOKLAR</t>
  </si>
  <si>
    <t>157 00 00</t>
  </si>
  <si>
    <t>157 00 00 001</t>
  </si>
  <si>
    <t>159 00</t>
  </si>
  <si>
    <t>159 00 00</t>
  </si>
  <si>
    <t>VERİLEN YURT İÇİ SİPARİŞ AVANSLARI</t>
  </si>
  <si>
    <t>159 00 00 001</t>
  </si>
  <si>
    <t>SİPARİŞ AVANSLARI</t>
  </si>
  <si>
    <t>159 01</t>
  </si>
  <si>
    <t>VERİLEN YURTDIŞI SİPARİŞ AVANSLARI</t>
  </si>
  <si>
    <t>159 01 02</t>
  </si>
  <si>
    <t>FRANSA</t>
  </si>
  <si>
    <t>159 01 02 001</t>
  </si>
  <si>
    <t>159 01 04</t>
  </si>
  <si>
    <t>ÇEK CUMHURİYETİ</t>
  </si>
  <si>
    <t>159 01 04 001</t>
  </si>
  <si>
    <t>GOLDIM ÇAYLAR</t>
  </si>
  <si>
    <t>159 01 06</t>
  </si>
  <si>
    <t>HOLLANDA</t>
  </si>
  <si>
    <t>159 01 06 001</t>
  </si>
  <si>
    <t>MYGUMMY</t>
  </si>
  <si>
    <t>159 01 99</t>
  </si>
  <si>
    <t>İTHALAT MASRAFLARI</t>
  </si>
  <si>
    <t>159 01 99 001</t>
  </si>
  <si>
    <t>180 01</t>
  </si>
  <si>
    <t>GELECEK AYLARA AIT GIDERLER</t>
  </si>
  <si>
    <t>180 01 00</t>
  </si>
  <si>
    <t>180 01 00 001</t>
  </si>
  <si>
    <t>OCAK</t>
  </si>
  <si>
    <t>180 01 00 002</t>
  </si>
  <si>
    <t>ŞUBAT</t>
  </si>
  <si>
    <t>180 01 00 003</t>
  </si>
  <si>
    <t>MART</t>
  </si>
  <si>
    <t>180 01 00 004</t>
  </si>
  <si>
    <t>NİSAN</t>
  </si>
  <si>
    <t>180 01 00 005</t>
  </si>
  <si>
    <t>MAYIS</t>
  </si>
  <si>
    <t>180 01 00 006</t>
  </si>
  <si>
    <t>HAZİRAN</t>
  </si>
  <si>
    <t>180 01 00 007</t>
  </si>
  <si>
    <t>TEMMUZ</t>
  </si>
  <si>
    <t>180 01 00 008</t>
  </si>
  <si>
    <t>AĞUSTOS</t>
  </si>
  <si>
    <t>180 01 00 009</t>
  </si>
  <si>
    <t>EYLÜL</t>
  </si>
  <si>
    <t>180 01 00 010</t>
  </si>
  <si>
    <t>EKİM</t>
  </si>
  <si>
    <t>180 01 00 011</t>
  </si>
  <si>
    <t>KASIM</t>
  </si>
  <si>
    <t>180 01 00 012</t>
  </si>
  <si>
    <t>ARALIK</t>
  </si>
  <si>
    <t>180 01 01</t>
  </si>
  <si>
    <t>İADE EDİLECEK GIDERLER</t>
  </si>
  <si>
    <t>180 01 01 001</t>
  </si>
  <si>
    <t>İADE EDİLECEK BANKA KOMİSYON GİDERL</t>
  </si>
  <si>
    <t>195 00</t>
  </si>
  <si>
    <t>195 00 00</t>
  </si>
  <si>
    <t>195 00 00 001</t>
  </si>
  <si>
    <t>MERKEZ PERSONEL İŞ AVANSLARI</t>
  </si>
  <si>
    <t>196 01</t>
  </si>
  <si>
    <t>PERSONEL MAAŞ AVANSLARI</t>
  </si>
  <si>
    <t>196 01 00</t>
  </si>
  <si>
    <t>196 01 00 001</t>
  </si>
  <si>
    <t>226 00</t>
  </si>
  <si>
    <t>226 00 00</t>
  </si>
  <si>
    <t>226 00 00 001</t>
  </si>
  <si>
    <t>DİĞER DEPOZİTOLAR</t>
  </si>
  <si>
    <t>226 00 00 002</t>
  </si>
  <si>
    <t>ISTANBUL ANADOLU YAK.OSB</t>
  </si>
  <si>
    <t>242 00</t>
  </si>
  <si>
    <t>ISTIRAKLER</t>
  </si>
  <si>
    <t>242 00 00</t>
  </si>
  <si>
    <t>242 00 00 001</t>
  </si>
  <si>
    <t>IKAS ILAC VE KOZMETIK URETIM</t>
  </si>
  <si>
    <t>242 00 00 002</t>
  </si>
  <si>
    <t>EMBAS END.AMB.URETIM A.S.</t>
  </si>
  <si>
    <t>242 00 00 003</t>
  </si>
  <si>
    <t>SELCUK ECZA LOJISTIK</t>
  </si>
  <si>
    <t>242 01</t>
  </si>
  <si>
    <t>ISTIRAKLER ENFLASYON FARKLARI</t>
  </si>
  <si>
    <t>242 01 00</t>
  </si>
  <si>
    <t>242 01 00 001</t>
  </si>
  <si>
    <t>2023 YILI ISTIRAKLER ENFLASYON FARK</t>
  </si>
  <si>
    <t>252 00</t>
  </si>
  <si>
    <t>BINALAR</t>
  </si>
  <si>
    <t>252 00 00</t>
  </si>
  <si>
    <t>252 00 00 001</t>
  </si>
  <si>
    <t>USKUDAR ALTUNIZADE 65-166 PAFTA</t>
  </si>
  <si>
    <t>252 01</t>
  </si>
  <si>
    <t>BINALAR ENFLASYON DÜZELTMELERİ</t>
  </si>
  <si>
    <t>252 01 00</t>
  </si>
  <si>
    <t>252 01 00 001</t>
  </si>
  <si>
    <t>2023 YILI ENFLASYON FARKLARI</t>
  </si>
  <si>
    <t>254 00</t>
  </si>
  <si>
    <t>254 00 01</t>
  </si>
  <si>
    <t>BİNEK ARAÇLAR</t>
  </si>
  <si>
    <t>254 00 01 001</t>
  </si>
  <si>
    <t>254 01</t>
  </si>
  <si>
    <t>TAŞITLAR ENFLASYON FARKLARI</t>
  </si>
  <si>
    <t>254 01 00</t>
  </si>
  <si>
    <t>254 01 00 001</t>
  </si>
  <si>
    <t>2023 YILI BİNEK ARAÇLAR ENFLASYON F</t>
  </si>
  <si>
    <t>255 00</t>
  </si>
  <si>
    <t>255 00 00</t>
  </si>
  <si>
    <t>255 00 00 001</t>
  </si>
  <si>
    <t>ELEKTRONİK VE ELEKTRİKLİ ALETLER</t>
  </si>
  <si>
    <t>255 00 00 002</t>
  </si>
  <si>
    <t>BİLGİSAYAR VE EKİPMANLAR</t>
  </si>
  <si>
    <t>255 00 00 003</t>
  </si>
  <si>
    <t>MOBİLYA MEFRUŞAT</t>
  </si>
  <si>
    <t>255 00 00 004</t>
  </si>
  <si>
    <t>DİĞER DEMİRBAŞLAR</t>
  </si>
  <si>
    <t>257 00</t>
  </si>
  <si>
    <t>BİRİKMİŞ AMORTİSMANLAR</t>
  </si>
  <si>
    <t>257 00 00</t>
  </si>
  <si>
    <t>257 00 00 001</t>
  </si>
  <si>
    <t>BİNALAR AMORTİSMANI</t>
  </si>
  <si>
    <t>257 00 00 003</t>
  </si>
  <si>
    <t>TAŞITLAR AMORTİSMANI</t>
  </si>
  <si>
    <t>257 00 00 004</t>
  </si>
  <si>
    <t>DEMİRBAŞLAR AMORTİSMANI</t>
  </si>
  <si>
    <t>257 01</t>
  </si>
  <si>
    <t>BİRİKMİŞ AMORTİSMANLAR ENFLASYON FA</t>
  </si>
  <si>
    <t>257 01 00</t>
  </si>
  <si>
    <t>2023 BİRİKMİŞ AMORTİSMANLAR ENFLASY</t>
  </si>
  <si>
    <t>257 01 00 001</t>
  </si>
  <si>
    <t>BİNALAR AMORTİSMANI ENF. DZT. HESAB</t>
  </si>
  <si>
    <t>257 01 00 002</t>
  </si>
  <si>
    <t>TAŞITLAR AMORTİSMANI ENF. DZT. HESA</t>
  </si>
  <si>
    <t>257 01 00 003</t>
  </si>
  <si>
    <t>DEMİRBAŞLAR AMORTİSMANI ENF. DZT. H</t>
  </si>
  <si>
    <t>260 00</t>
  </si>
  <si>
    <t>260 00 00</t>
  </si>
  <si>
    <t>260 00 00 001</t>
  </si>
  <si>
    <t>TİCARİ MARKA VE İSİMLER</t>
  </si>
  <si>
    <t>267 00</t>
  </si>
  <si>
    <t>267 00 00</t>
  </si>
  <si>
    <t>267 00 00 002</t>
  </si>
  <si>
    <t>BILGISAYAR PROGRAMLARI</t>
  </si>
  <si>
    <t>267 01</t>
  </si>
  <si>
    <t>267 01 00</t>
  </si>
  <si>
    <t>2023 DİĞER MADDİ OLMAYAN DURAN VARL</t>
  </si>
  <si>
    <t>267 01 00 001</t>
  </si>
  <si>
    <t>BİLGİSAYAR PROGRAMLARI ENF. DZT. HE</t>
  </si>
  <si>
    <t>268 00</t>
  </si>
  <si>
    <t>268 00 00 001</t>
  </si>
  <si>
    <t>TİCARİ MARKA VE İSİMLER AMORTİSMANI</t>
  </si>
  <si>
    <t>268 00 00 002</t>
  </si>
  <si>
    <t>PROGRAM LİSANSLARI AMORTİSMANI (-)</t>
  </si>
  <si>
    <t>268 00 00 004</t>
  </si>
  <si>
    <t>268 01</t>
  </si>
  <si>
    <t>268 01 00</t>
  </si>
  <si>
    <t>268 01 00 001</t>
  </si>
  <si>
    <t>TİCARİ MARKA VE İSİMLER ENF. DZT. H</t>
  </si>
  <si>
    <t>268 01 00 002</t>
  </si>
  <si>
    <t>PROGRAM LİSANSLARI ENF. DZT. HESABI</t>
  </si>
  <si>
    <t>300 01</t>
  </si>
  <si>
    <t>ACIK KREDILER</t>
  </si>
  <si>
    <t>300 01 00</t>
  </si>
  <si>
    <t>300 01 00 003</t>
  </si>
  <si>
    <t>ZİRAAT BANKASI KURUMSAL SPOT</t>
  </si>
  <si>
    <t>300 01 00 014</t>
  </si>
  <si>
    <t>TEB KOZYATAĞI KURUMSAL  O/N SPOT</t>
  </si>
  <si>
    <t>320 00</t>
  </si>
  <si>
    <t>320 00 00</t>
  </si>
  <si>
    <t>YURTDIŞI SATICILAR</t>
  </si>
  <si>
    <t>320 00 00 003</t>
  </si>
  <si>
    <t>YURT DIŞI SATICILAR EURO</t>
  </si>
  <si>
    <t>320 00 01</t>
  </si>
  <si>
    <t>YURT IÇI SATICILAR</t>
  </si>
  <si>
    <t>320 00 01 001</t>
  </si>
  <si>
    <t>TEDARİKÇİLER</t>
  </si>
  <si>
    <t>320 00 01 003</t>
  </si>
  <si>
    <t>GURUP İÇİ HİZMET SAĞLAYICILAR</t>
  </si>
  <si>
    <t>329 00</t>
  </si>
  <si>
    <t>329 00 00</t>
  </si>
  <si>
    <t>329 00 00 03</t>
  </si>
  <si>
    <t>YELDA  BİLGİN K.KARTI</t>
  </si>
  <si>
    <t>329 00 00 04</t>
  </si>
  <si>
    <t>CAFER AKAR K.KARTI</t>
  </si>
  <si>
    <t>329 00 00 08</t>
  </si>
  <si>
    <t>KÜBRA ECE ALTUN K. KARTI</t>
  </si>
  <si>
    <t>329 00 00 09</t>
  </si>
  <si>
    <t>FERİT LORT</t>
  </si>
  <si>
    <t>329 00 00 11</t>
  </si>
  <si>
    <t>ERGÜL İRFAN NACAK</t>
  </si>
  <si>
    <t>329 00 00 13</t>
  </si>
  <si>
    <t>CAN YILHAN</t>
  </si>
  <si>
    <t>329 00 00 14</t>
  </si>
  <si>
    <t>SUAT BAYRAKTAR</t>
  </si>
  <si>
    <t>329 00 00 15</t>
  </si>
  <si>
    <t>DENİZ ERKAN SAYIN</t>
  </si>
  <si>
    <t>335 00 00</t>
  </si>
  <si>
    <t>ÖDENECEK PERSONEL ÜCRETLERİ</t>
  </si>
  <si>
    <t>335 00 00 001</t>
  </si>
  <si>
    <t>335 00 01</t>
  </si>
  <si>
    <t>PERSONEL BES. ÖDEMELERİ</t>
  </si>
  <si>
    <t>335 00 01 001</t>
  </si>
  <si>
    <t>PERSONEL BES ÖDEMELERİ</t>
  </si>
  <si>
    <t>335 00 02</t>
  </si>
  <si>
    <t>ÖDENECEK DİĞER PERSONEL ÜCRETLERİ</t>
  </si>
  <si>
    <t>335 00 02 001</t>
  </si>
  <si>
    <t>ÖDENECEK PERSONEL PRİMLERİ</t>
  </si>
  <si>
    <t>336 00</t>
  </si>
  <si>
    <t>336 00 00</t>
  </si>
  <si>
    <t>336 00 00 001</t>
  </si>
  <si>
    <t>360 00</t>
  </si>
  <si>
    <t>360 00 00</t>
  </si>
  <si>
    <t>TAVKİFATA TABİ İŞLEMLER</t>
  </si>
  <si>
    <t>360 00 00 001</t>
  </si>
  <si>
    <t>ÜCRET GELİR VERGİLERİ</t>
  </si>
  <si>
    <t>360 00 00 003</t>
  </si>
  <si>
    <t>SERBEST MESLEK MAKB.STOPAJLARI</t>
  </si>
  <si>
    <t>360 00 00 005</t>
  </si>
  <si>
    <t>ÜCRET DAMGA VERGİSİ</t>
  </si>
  <si>
    <t>360 00 01</t>
  </si>
  <si>
    <t>ÖDENECEK KDV</t>
  </si>
  <si>
    <t>360 00 01 001</t>
  </si>
  <si>
    <t>1 NOLU KDV BEYANI İLE ÖDENECEK KDV</t>
  </si>
  <si>
    <t>360 00 01 002</t>
  </si>
  <si>
    <t>SORUMLU SIFATI İLE ÖDENECEK TEVKİFA</t>
  </si>
  <si>
    <t>360 00 04</t>
  </si>
  <si>
    <t>ÖDENECEK GERİ KAZANIM KATILIM PAYI</t>
  </si>
  <si>
    <t>360 00 04 001</t>
  </si>
  <si>
    <t>361 00</t>
  </si>
  <si>
    <t>361 00 00</t>
  </si>
  <si>
    <t>361 00 00 001</t>
  </si>
  <si>
    <t>NORMAL PERSONEL SGK PRİMLERİ</t>
  </si>
  <si>
    <t>381 00</t>
  </si>
  <si>
    <t>381 00 00</t>
  </si>
  <si>
    <t>381 00 00 004</t>
  </si>
  <si>
    <t>CİRO PRİMLERİ</t>
  </si>
  <si>
    <t>381 00 00 005</t>
  </si>
  <si>
    <t>MAL FAZLASI</t>
  </si>
  <si>
    <t>500 00</t>
  </si>
  <si>
    <t>SERMAYE HS</t>
  </si>
  <si>
    <t>500 00 00</t>
  </si>
  <si>
    <t>500 00 00 001</t>
  </si>
  <si>
    <t>SELCUK ECZA HOLDING A.S.</t>
  </si>
  <si>
    <t>500 00 00 003</t>
  </si>
  <si>
    <t>NEZAHAT KELESOGLU</t>
  </si>
  <si>
    <t>500 00 00 004</t>
  </si>
  <si>
    <t>M SONAY GURGEN</t>
  </si>
  <si>
    <t>500 00 00 005</t>
  </si>
  <si>
    <t>YASEMIN NURDAN</t>
  </si>
  <si>
    <t>500 00 00 006</t>
  </si>
  <si>
    <t>AHMET KELEŞOĞLU MİRASÇILARI</t>
  </si>
  <si>
    <t>SERMAYE DÜZELTMESİ OLUMLU FARKLARI</t>
  </si>
  <si>
    <t>502 00</t>
  </si>
  <si>
    <t>502 00 00</t>
  </si>
  <si>
    <t>502 00 00 001</t>
  </si>
  <si>
    <t>2023 YILI SERMAYE DÜZELTMESİ OLUMLU</t>
  </si>
  <si>
    <t>540 00</t>
  </si>
  <si>
    <t>YASAL YEDEK</t>
  </si>
  <si>
    <t>540 00 00</t>
  </si>
  <si>
    <t>1 TERTIP YEDEK AKCE</t>
  </si>
  <si>
    <t>540 00 00 001</t>
  </si>
  <si>
    <t>1 TERTIP YEDEK AKCE 2009</t>
  </si>
  <si>
    <t>540 00 00 002</t>
  </si>
  <si>
    <t>1.TERTIP 2010 YILI</t>
  </si>
  <si>
    <t>540 00 00 003</t>
  </si>
  <si>
    <t>1 TERTIP YEDEK AKCE 2011</t>
  </si>
  <si>
    <t>540 00 00 004</t>
  </si>
  <si>
    <t>1 TERTIP YEDEK AKCE 2022</t>
  </si>
  <si>
    <t>570 00</t>
  </si>
  <si>
    <t>GECMIS YIL KARLARI</t>
  </si>
  <si>
    <t>570 00 00</t>
  </si>
  <si>
    <t>GECMIS YIL KAR</t>
  </si>
  <si>
    <t>570 00 00 009</t>
  </si>
  <si>
    <t>2023 YILI ENFLASYON DÜZELTMESİ ÖNCE</t>
  </si>
  <si>
    <t>580 00</t>
  </si>
  <si>
    <t>580 00 00</t>
  </si>
  <si>
    <t>580 00 00 004</t>
  </si>
  <si>
    <t>2019 YILI  ZARARI</t>
  </si>
  <si>
    <t>ALACAK SENETLERİ HESABI</t>
  </si>
  <si>
    <t>121 01</t>
  </si>
  <si>
    <t>ALACAK SENETLERI</t>
  </si>
  <si>
    <t>121 01 00</t>
  </si>
  <si>
    <t>TL ALACAK SENETLERİ</t>
  </si>
  <si>
    <t>121 01 00 001</t>
  </si>
  <si>
    <t>TL PORTFÖYDEKİ ALACAK SENETLERİ</t>
  </si>
  <si>
    <t>121 01 00 002</t>
  </si>
  <si>
    <t>TL BANKAYA TAHSİLE VERİLEN ALACAK S</t>
  </si>
  <si>
    <t>DÖNEM KARI VERGİ VE DİĞER YASAL YÜK</t>
  </si>
  <si>
    <t>370 00</t>
  </si>
  <si>
    <t>370 00 00</t>
  </si>
  <si>
    <t>370 00 00 001</t>
  </si>
  <si>
    <t>DÖNEM KARININ PEŞİN ÖDENEN VERGİ VE</t>
  </si>
  <si>
    <t>371 00</t>
  </si>
  <si>
    <t>371 00 00</t>
  </si>
  <si>
    <t>371 00 00 001</t>
  </si>
  <si>
    <t>BRÜT SATIŞLAR</t>
  </si>
  <si>
    <t>Yurt İçi Satışlar</t>
  </si>
  <si>
    <t>Satıştan İadeler  ( - )</t>
  </si>
  <si>
    <t>Satıştan İskontalar  ( - )</t>
  </si>
  <si>
    <t>NET SATIŞLAR</t>
  </si>
  <si>
    <t>SATIŞ İNDİRİMLERİ  ( - )</t>
  </si>
  <si>
    <t>SATIŞLARIN MALİYETİ  ( - )</t>
  </si>
  <si>
    <t>Satılan Ticari Mallar Maliyeti  ( - )</t>
  </si>
  <si>
    <t>BRÜT SATIŞ KARI VEYA ZARARI</t>
  </si>
  <si>
    <t>FAALİYET GİDERLERİ</t>
  </si>
  <si>
    <t>DİĞER FAALİYETLERDEN OLAĞAN GELİR VE KARLAR</t>
  </si>
  <si>
    <t>Pazarlama, Satış ve Dağıtım Giderleri (-)</t>
  </si>
  <si>
    <t>Genel Yönetim Giderleri  ( - )</t>
  </si>
  <si>
    <t>FAALİYET KARI VEYA ZARARI</t>
  </si>
  <si>
    <t>Bağlı Ortaklıklardan Temettü Gelirleri</t>
  </si>
  <si>
    <t>Faiz Gelirleri</t>
  </si>
  <si>
    <t>Kambiyo Karları</t>
  </si>
  <si>
    <t>Faaliyetlerle İlgili Diğer Olağan Gelir ve Karlar</t>
  </si>
  <si>
    <t>DİĞER FAAL. OLAĞAN GİDER VE ZARARLAR(-)</t>
  </si>
  <si>
    <t>Kambiyo Zararları  ( - )</t>
  </si>
  <si>
    <t>Diğer olağan Gider ve Zararlar  ( - )</t>
  </si>
  <si>
    <t>FİNANSMAN GİDERLERİ  ( - )</t>
  </si>
  <si>
    <t>Kısa Vadeli Borçlanma Giderleri  ( - )</t>
  </si>
  <si>
    <t>OLAĞAN KAR VEYA ZARAR</t>
  </si>
  <si>
    <t>OLAĞAN DIŞI GELİR VE KARLAR</t>
  </si>
  <si>
    <t>Diğer Olağandışı Gelir ve Karlar</t>
  </si>
  <si>
    <t>OLAĞANDIŞI GİDER VE ZARARLAR  ( - )</t>
  </si>
  <si>
    <t>Diğer Olağandışı Gider ve Zararlar  ( - )</t>
  </si>
  <si>
    <t>DÖNEM KARI VEYA ZARARI</t>
  </si>
  <si>
    <t>DÖNEM KARI VERGİ VE DİĞER YASAL YÜK. KARŞ.(-)</t>
  </si>
  <si>
    <t>DÖNEM NET KARI VEYA ZARARI</t>
  </si>
  <si>
    <t>Personel Avansları</t>
  </si>
  <si>
    <t>31.12.2023 TARİHLİ  BİLANÇOSU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</si>
</sst>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T_L_-;\-* #,##0.00\ _T_L_-;_-* &quot;-&quot;??\ _T_L_-;_-@_-"/>
    <numFmt numFmtId="165" formatCode="0_ ;\-0\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9"/>
      <name val="Tahoma"/>
      <family val="2"/>
      <charset val="162"/>
    </font>
    <font>
      <sz val="11"/>
      <name val="Tahoma"/>
      <family val="2"/>
      <charset val="162"/>
    </font>
    <font>
      <b/>
      <sz val="11"/>
      <name val="Tahoma"/>
      <family val="2"/>
      <charset val="162"/>
    </font>
    <font>
      <sz val="11"/>
      <name val="Arial"/>
      <family val="2"/>
      <charset val="162"/>
    </font>
    <font>
      <sz val="11"/>
      <color rgb="FF333333"/>
      <name val="Verdana"/>
      <family val="2"/>
      <charset val="162"/>
    </font>
    <font>
      <b/>
      <sz val="11"/>
      <color rgb="FF333333"/>
      <name val="Verdana"/>
      <family val="2"/>
      <charset val="162"/>
    </font>
    <font>
      <sz val="11"/>
      <name val="Verdana"/>
      <family val="2"/>
      <charset val="162"/>
    </font>
    <font>
      <sz val="8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8"/>
      <name val="Tahoma"/>
      <family val="2"/>
      <charset val="162"/>
    </font>
    <font>
      <sz val="8"/>
      <name val="Tahoma"/>
      <family val="2"/>
      <charset val="162"/>
    </font>
    <font>
      <b/>
      <sz val="7"/>
      <name val="Tahoma"/>
      <family val="2"/>
      <charset val="162"/>
    </font>
    <font>
      <b/>
      <sz val="10"/>
      <color theme="1"/>
      <name val="Calibri"/>
      <family val="2"/>
      <charset val="16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86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23">
    <xf numFmtId="0" fontId="0" fillId="0" borderId="0" xfId="0"/>
    <xf numFmtId="0" fontId="22" fillId="0" borderId="0" xfId="0" applyNumberFormat="1" applyFont="1" applyFill="1" applyBorder="1" applyAlignment="1" applyProtection="1">
      <alignment vertical="center"/>
    </xf>
    <xf numFmtId="0" fontId="23" fillId="0" borderId="0" xfId="0" applyFont="1"/>
    <xf numFmtId="0" fontId="24" fillId="0" borderId="24" xfId="0" applyFont="1" applyBorder="1"/>
    <xf numFmtId="43" fontId="24" fillId="0" borderId="24" xfId="1" applyFont="1" applyFill="1" applyBorder="1" applyAlignment="1">
      <alignment horizontal="center" vertical="center"/>
    </xf>
    <xf numFmtId="0" fontId="24" fillId="0" borderId="25" xfId="1" applyNumberFormat="1" applyFont="1" applyFill="1" applyBorder="1" applyAlignment="1">
      <alignment horizontal="center"/>
    </xf>
    <xf numFmtId="43" fontId="24" fillId="0" borderId="23" xfId="1" applyFont="1" applyFill="1" applyBorder="1"/>
    <xf numFmtId="0" fontId="25" fillId="0" borderId="26" xfId="0" applyFont="1" applyBorder="1"/>
    <xf numFmtId="43" fontId="23" fillId="0" borderId="26" xfId="1" applyFont="1" applyFill="1" applyBorder="1"/>
    <xf numFmtId="43" fontId="23" fillId="0" borderId="23" xfId="1" applyFont="1" applyFill="1" applyBorder="1"/>
    <xf numFmtId="0" fontId="24" fillId="0" borderId="26" xfId="0" applyFont="1" applyBorder="1"/>
    <xf numFmtId="0" fontId="23" fillId="0" borderId="26" xfId="0" applyFont="1" applyBorder="1"/>
    <xf numFmtId="0" fontId="24" fillId="0" borderId="25" xfId="0" applyFont="1" applyBorder="1" applyAlignment="1">
      <alignment vertical="center"/>
    </xf>
    <xf numFmtId="43" fontId="24" fillId="0" borderId="27" xfId="1" applyFont="1" applyFill="1" applyBorder="1" applyAlignment="1">
      <alignment vertical="center"/>
    </xf>
    <xf numFmtId="0" fontId="23" fillId="0" borderId="0" xfId="0" applyFont="1" applyBorder="1"/>
    <xf numFmtId="43" fontId="23" fillId="0" borderId="0" xfId="1" applyFont="1" applyFill="1" applyBorder="1"/>
    <xf numFmtId="164" fontId="23" fillId="0" borderId="0" xfId="0" applyNumberFormat="1" applyFont="1" applyBorder="1"/>
    <xf numFmtId="43" fontId="23" fillId="0" borderId="0" xfId="1" applyFont="1" applyFill="1"/>
    <xf numFmtId="43" fontId="24" fillId="0" borderId="0" xfId="1" applyFont="1" applyFill="1"/>
    <xf numFmtId="0" fontId="26" fillId="0" borderId="0" xfId="0" applyFont="1" applyAlignment="1">
      <alignment horizontal="left" wrapText="1" indent="1"/>
    </xf>
    <xf numFmtId="0" fontId="28" fillId="0" borderId="0" xfId="0" applyFont="1" applyAlignment="1">
      <alignment horizontal="left" wrapText="1" indent="1"/>
    </xf>
    <xf numFmtId="49" fontId="24" fillId="0" borderId="0" xfId="0" applyNumberFormat="1" applyFont="1" applyAlignment="1">
      <alignment horizontal="center"/>
    </xf>
    <xf numFmtId="43" fontId="0" fillId="0" borderId="0" xfId="0" applyNumberFormat="1"/>
    <xf numFmtId="0" fontId="30" fillId="0" borderId="0" xfId="0" applyFont="1"/>
    <xf numFmtId="0" fontId="22" fillId="0" borderId="18" xfId="0" applyNumberFormat="1" applyFont="1" applyFill="1" applyBorder="1" applyAlignment="1" applyProtection="1">
      <alignment horizontal="left" vertical="center"/>
    </xf>
    <xf numFmtId="0" fontId="26" fillId="0" borderId="0" xfId="0" applyFont="1" applyFill="1" applyAlignment="1">
      <alignment horizontal="right" wrapText="1" indent="1"/>
    </xf>
    <xf numFmtId="0" fontId="27" fillId="0" borderId="0" xfId="0" applyFont="1" applyFill="1" applyAlignment="1">
      <alignment horizontal="right" wrapText="1" indent="1"/>
    </xf>
    <xf numFmtId="0" fontId="0" fillId="0" borderId="0" xfId="0" applyFont="1" applyFill="1" applyAlignment="1">
      <alignment horizontal="right" wrapText="1" indent="1"/>
    </xf>
    <xf numFmtId="0" fontId="28" fillId="0" borderId="0" xfId="0" applyFont="1" applyFill="1" applyAlignment="1">
      <alignment horizontal="right" wrapText="1" indent="1"/>
    </xf>
    <xf numFmtId="0" fontId="26" fillId="0" borderId="0" xfId="0" applyFont="1" applyFill="1" applyAlignment="1">
      <alignment horizontal="left" wrapText="1" indent="1"/>
    </xf>
    <xf numFmtId="0" fontId="23" fillId="0" borderId="0" xfId="0" applyFont="1" applyFill="1"/>
    <xf numFmtId="0" fontId="32" fillId="0" borderId="11" xfId="0" applyNumberFormat="1" applyFont="1" applyFill="1" applyBorder="1" applyAlignment="1" applyProtection="1"/>
    <xf numFmtId="165" fontId="33" fillId="0" borderId="10" xfId="1" applyNumberFormat="1" applyFont="1" applyFill="1" applyBorder="1" applyAlignment="1" applyProtection="1">
      <alignment horizontal="center" vertical="center"/>
    </xf>
    <xf numFmtId="0" fontId="31" fillId="0" borderId="13" xfId="0" applyNumberFormat="1" applyFont="1" applyFill="1" applyBorder="1" applyAlignment="1" applyProtection="1">
      <alignment horizontal="left" vertical="center"/>
    </xf>
    <xf numFmtId="43" fontId="31" fillId="0" borderId="14" xfId="1" applyFont="1" applyFill="1" applyBorder="1" applyAlignment="1" applyProtection="1">
      <alignment horizontal="center"/>
    </xf>
    <xf numFmtId="43" fontId="31" fillId="0" borderId="14" xfId="1" applyFont="1" applyFill="1" applyBorder="1" applyAlignment="1" applyProtection="1">
      <alignment horizontal="right"/>
    </xf>
    <xf numFmtId="0" fontId="31" fillId="0" borderId="0" xfId="0" applyNumberFormat="1" applyFont="1" applyFill="1" applyBorder="1" applyAlignment="1" applyProtection="1">
      <alignment horizontal="left" vertical="center"/>
    </xf>
    <xf numFmtId="43" fontId="31" fillId="0" borderId="10" xfId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>
      <alignment horizontal="left"/>
    </xf>
    <xf numFmtId="0" fontId="32" fillId="0" borderId="0" xfId="0" applyNumberFormat="1" applyFont="1" applyFill="1" applyBorder="1" applyAlignment="1" applyProtection="1">
      <alignment horizontal="left"/>
    </xf>
    <xf numFmtId="43" fontId="32" fillId="0" borderId="12" xfId="1" applyFont="1" applyFill="1" applyBorder="1" applyAlignment="1" applyProtection="1">
      <alignment horizontal="right"/>
    </xf>
    <xf numFmtId="43" fontId="32" fillId="0" borderId="12" xfId="1" applyFont="1" applyFill="1" applyBorder="1" applyAlignment="1" applyProtection="1">
      <alignment horizontal="center"/>
    </xf>
    <xf numFmtId="43" fontId="31" fillId="0" borderId="12" xfId="1" applyFont="1" applyFill="1" applyBorder="1" applyAlignment="1" applyProtection="1">
      <alignment horizontal="right"/>
    </xf>
    <xf numFmtId="0" fontId="32" fillId="0" borderId="0" xfId="0" applyNumberFormat="1" applyFont="1" applyFill="1" applyBorder="1" applyAlignment="1" applyProtection="1"/>
    <xf numFmtId="0" fontId="32" fillId="0" borderId="13" xfId="0" applyNumberFormat="1" applyFont="1" applyFill="1" applyBorder="1" applyAlignment="1" applyProtection="1"/>
    <xf numFmtId="43" fontId="31" fillId="0" borderId="12" xfId="1" applyFont="1" applyFill="1" applyBorder="1" applyAlignment="1" applyProtection="1">
      <alignment horizontal="center"/>
    </xf>
    <xf numFmtId="43" fontId="32" fillId="0" borderId="13" xfId="1" applyFont="1" applyFill="1" applyBorder="1" applyAlignment="1" applyProtection="1">
      <alignment horizontal="right"/>
    </xf>
    <xf numFmtId="0" fontId="31" fillId="0" borderId="0" xfId="0" applyNumberFormat="1" applyFont="1" applyFill="1" applyBorder="1" applyAlignment="1" applyProtection="1"/>
    <xf numFmtId="0" fontId="32" fillId="0" borderId="0" xfId="0" applyFont="1" applyFill="1"/>
    <xf numFmtId="43" fontId="32" fillId="0" borderId="15" xfId="1" applyFont="1" applyFill="1" applyBorder="1" applyAlignment="1" applyProtection="1">
      <alignment horizontal="right"/>
    </xf>
    <xf numFmtId="43" fontId="32" fillId="0" borderId="15" xfId="1" applyFont="1" applyFill="1" applyBorder="1" applyAlignment="1" applyProtection="1">
      <alignment horizontal="center"/>
    </xf>
    <xf numFmtId="0" fontId="32" fillId="0" borderId="18" xfId="0" applyNumberFormat="1" applyFont="1" applyFill="1" applyBorder="1" applyAlignment="1" applyProtection="1">
      <alignment horizontal="center"/>
    </xf>
    <xf numFmtId="43" fontId="32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center"/>
    </xf>
    <xf numFmtId="43" fontId="31" fillId="0" borderId="0" xfId="1" applyFont="1" applyFill="1" applyBorder="1" applyAlignment="1" applyProtection="1">
      <alignment horizontal="right" vertical="center"/>
    </xf>
    <xf numFmtId="43" fontId="31" fillId="0" borderId="0" xfId="1" applyFont="1" applyFill="1" applyBorder="1" applyAlignment="1" applyProtection="1">
      <alignment horizontal="center" vertical="center"/>
    </xf>
    <xf numFmtId="43" fontId="31" fillId="0" borderId="19" xfId="1" applyFont="1" applyFill="1" applyBorder="1" applyAlignment="1" applyProtection="1">
      <alignment horizontal="center" vertical="center"/>
    </xf>
    <xf numFmtId="43" fontId="31" fillId="0" borderId="20" xfId="1" applyFont="1" applyFill="1" applyBorder="1" applyAlignment="1" applyProtection="1">
      <alignment horizontal="right" vertical="center"/>
    </xf>
    <xf numFmtId="0" fontId="32" fillId="0" borderId="21" xfId="0" applyFont="1" applyFill="1" applyBorder="1" applyAlignment="1">
      <alignment horizontal="center"/>
    </xf>
    <xf numFmtId="0" fontId="32" fillId="0" borderId="16" xfId="0" applyFont="1" applyFill="1" applyBorder="1"/>
    <xf numFmtId="43" fontId="32" fillId="0" borderId="16" xfId="1" applyFont="1" applyFill="1" applyBorder="1" applyAlignment="1" applyProtection="1">
      <alignment horizontal="center"/>
    </xf>
    <xf numFmtId="0" fontId="32" fillId="0" borderId="16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43" fontId="32" fillId="0" borderId="0" xfId="1" applyFont="1" applyFill="1" applyAlignment="1">
      <alignment horizontal="center"/>
    </xf>
    <xf numFmtId="43" fontId="31" fillId="0" borderId="10" xfId="1" applyFont="1" applyFill="1" applyBorder="1" applyAlignment="1" applyProtection="1">
      <alignment horizontal="right"/>
    </xf>
    <xf numFmtId="43" fontId="32" fillId="0" borderId="16" xfId="1" applyFont="1" applyFill="1" applyBorder="1" applyAlignment="1" applyProtection="1">
      <alignment horizontal="right"/>
    </xf>
    <xf numFmtId="43" fontId="32" fillId="0" borderId="22" xfId="1" applyFont="1" applyFill="1" applyBorder="1" applyAlignment="1" applyProtection="1">
      <alignment horizontal="right"/>
    </xf>
    <xf numFmtId="43" fontId="31" fillId="0" borderId="15" xfId="1" applyFont="1" applyFill="1" applyBorder="1" applyAlignment="1" applyProtection="1">
      <alignment horizontal="center" vertical="center"/>
    </xf>
    <xf numFmtId="43" fontId="31" fillId="0" borderId="15" xfId="1" applyFont="1" applyFill="1" applyBorder="1" applyAlignment="1" applyProtection="1">
      <alignment horizontal="right" vertical="center"/>
    </xf>
    <xf numFmtId="43" fontId="31" fillId="0" borderId="0" xfId="1" applyFont="1" applyFill="1" applyBorder="1" applyAlignment="1" applyProtection="1">
      <alignment horizontal="right"/>
    </xf>
    <xf numFmtId="43" fontId="31" fillId="0" borderId="0" xfId="1" applyFont="1" applyFill="1" applyBorder="1" applyAlignment="1" applyProtection="1">
      <alignment horizontal="center"/>
    </xf>
    <xf numFmtId="43" fontId="31" fillId="0" borderId="13" xfId="1" applyFont="1" applyFill="1" applyBorder="1" applyAlignment="1" applyProtection="1">
      <alignment horizontal="right"/>
    </xf>
    <xf numFmtId="43" fontId="31" fillId="0" borderId="14" xfId="1" applyFont="1" applyFill="1" applyBorder="1" applyAlignment="1" applyProtection="1">
      <alignment horizontal="center" vertical="center"/>
    </xf>
    <xf numFmtId="43" fontId="31" fillId="0" borderId="14" xfId="1" applyFont="1" applyFill="1" applyBorder="1" applyAlignment="1" applyProtection="1">
      <alignment horizontal="right" vertical="center"/>
    </xf>
    <xf numFmtId="43" fontId="32" fillId="0" borderId="16" xfId="1" applyFont="1" applyFill="1" applyBorder="1" applyAlignment="1">
      <alignment horizontal="right"/>
    </xf>
    <xf numFmtId="43" fontId="32" fillId="0" borderId="16" xfId="1" applyFont="1" applyFill="1" applyBorder="1" applyAlignment="1">
      <alignment horizontal="center"/>
    </xf>
    <xf numFmtId="43" fontId="32" fillId="0" borderId="22" xfId="1" applyFont="1" applyFill="1" applyBorder="1" applyAlignment="1">
      <alignment horizontal="right"/>
    </xf>
    <xf numFmtId="0" fontId="31" fillId="0" borderId="18" xfId="0" applyNumberFormat="1" applyFont="1" applyFill="1" applyBorder="1" applyAlignment="1" applyProtection="1"/>
    <xf numFmtId="0" fontId="31" fillId="0" borderId="18" xfId="0" applyNumberFormat="1" applyFont="1" applyFill="1" applyBorder="1" applyAlignment="1" applyProtection="1">
      <alignment vertical="center"/>
    </xf>
    <xf numFmtId="0" fontId="32" fillId="0" borderId="17" xfId="0" applyNumberFormat="1" applyFont="1" applyFill="1" applyBorder="1" applyAlignment="1" applyProtection="1">
      <alignment horizontal="left"/>
    </xf>
    <xf numFmtId="0" fontId="32" fillId="0" borderId="16" xfId="0" applyNumberFormat="1" applyFont="1" applyFill="1" applyBorder="1" applyAlignment="1" applyProtection="1"/>
    <xf numFmtId="165" fontId="33" fillId="0" borderId="14" xfId="1" applyNumberFormat="1" applyFont="1" applyFill="1" applyBorder="1" applyAlignment="1" applyProtection="1">
      <alignment horizontal="center" vertical="center"/>
    </xf>
    <xf numFmtId="43" fontId="32" fillId="0" borderId="0" xfId="0" applyNumberFormat="1" applyFont="1" applyFill="1"/>
    <xf numFmtId="43" fontId="31" fillId="0" borderId="18" xfId="1" applyFont="1" applyFill="1" applyBorder="1" applyAlignment="1" applyProtection="1">
      <alignment horizontal="right"/>
    </xf>
    <xf numFmtId="165" fontId="33" fillId="0" borderId="30" xfId="1" applyNumberFormat="1" applyFont="1" applyFill="1" applyBorder="1" applyAlignment="1" applyProtection="1">
      <alignment horizontal="center" vertical="center"/>
    </xf>
    <xf numFmtId="43" fontId="31" fillId="0" borderId="30" xfId="1" applyFont="1" applyFill="1" applyBorder="1" applyAlignment="1" applyProtection="1">
      <alignment horizontal="center"/>
    </xf>
    <xf numFmtId="43" fontId="32" fillId="0" borderId="18" xfId="1" applyFont="1" applyFill="1" applyBorder="1" applyAlignment="1" applyProtection="1">
      <alignment horizontal="center"/>
    </xf>
    <xf numFmtId="43" fontId="31" fillId="0" borderId="18" xfId="1" applyFont="1" applyFill="1" applyBorder="1" applyAlignment="1" applyProtection="1">
      <alignment horizontal="center"/>
    </xf>
    <xf numFmtId="43" fontId="32" fillId="0" borderId="21" xfId="1" applyFont="1" applyFill="1" applyBorder="1" applyAlignment="1" applyProtection="1">
      <alignment horizontal="center"/>
    </xf>
    <xf numFmtId="43" fontId="31" fillId="0" borderId="28" xfId="1" applyFont="1" applyFill="1" applyBorder="1" applyAlignment="1" applyProtection="1">
      <alignment horizontal="center" vertical="center"/>
    </xf>
    <xf numFmtId="43" fontId="31" fillId="0" borderId="30" xfId="1" applyFont="1" applyFill="1" applyBorder="1" applyAlignment="1" applyProtection="1">
      <alignment horizontal="right"/>
    </xf>
    <xf numFmtId="43" fontId="31" fillId="0" borderId="21" xfId="1" applyFont="1" applyFill="1" applyBorder="1" applyAlignment="1" applyProtection="1">
      <alignment horizontal="center" vertical="center"/>
    </xf>
    <xf numFmtId="43" fontId="31" fillId="0" borderId="29" xfId="1" applyFont="1" applyFill="1" applyBorder="1" applyAlignment="1" applyProtection="1">
      <alignment horizontal="center" vertical="center"/>
    </xf>
    <xf numFmtId="43" fontId="31" fillId="0" borderId="12" xfId="1" applyFont="1" applyFill="1" applyBorder="1" applyAlignment="1" applyProtection="1">
      <alignment horizontal="center" vertical="center"/>
    </xf>
    <xf numFmtId="0" fontId="32" fillId="0" borderId="15" xfId="0" applyFont="1" applyFill="1" applyBorder="1"/>
    <xf numFmtId="43" fontId="32" fillId="0" borderId="15" xfId="1" applyFont="1" applyFill="1" applyBorder="1" applyAlignment="1">
      <alignment horizontal="center"/>
    </xf>
    <xf numFmtId="0" fontId="32" fillId="0" borderId="10" xfId="0" applyNumberFormat="1" applyFont="1" applyFill="1" applyBorder="1" applyAlignment="1" applyProtection="1">
      <alignment vertical="center"/>
    </xf>
    <xf numFmtId="0" fontId="31" fillId="0" borderId="12" xfId="0" applyNumberFormat="1" applyFont="1" applyFill="1" applyBorder="1" applyAlignment="1" applyProtection="1">
      <alignment horizontal="left"/>
    </xf>
    <xf numFmtId="0" fontId="31" fillId="0" borderId="18" xfId="0" applyNumberFormat="1" applyFont="1" applyFill="1" applyBorder="1" applyAlignment="1" applyProtection="1">
      <alignment horizontal="left"/>
    </xf>
    <xf numFmtId="0" fontId="32" fillId="0" borderId="12" xfId="0" applyNumberFormat="1" applyFont="1" applyFill="1" applyBorder="1" applyAlignment="1" applyProtection="1">
      <alignment horizontal="left"/>
    </xf>
    <xf numFmtId="0" fontId="32" fillId="0" borderId="12" xfId="0" applyNumberFormat="1" applyFont="1" applyFill="1" applyBorder="1" applyAlignment="1" applyProtection="1"/>
    <xf numFmtId="0" fontId="32" fillId="0" borderId="18" xfId="0" applyNumberFormat="1" applyFont="1" applyFill="1" applyBorder="1" applyAlignment="1" applyProtection="1">
      <alignment horizontal="left"/>
    </xf>
    <xf numFmtId="0" fontId="32" fillId="0" borderId="15" xfId="0" applyNumberFormat="1" applyFont="1" applyFill="1" applyBorder="1" applyAlignment="1" applyProtection="1"/>
    <xf numFmtId="0" fontId="32" fillId="0" borderId="17" xfId="0" applyFont="1" applyFill="1" applyBorder="1"/>
    <xf numFmtId="0" fontId="32" fillId="0" borderId="10" xfId="0" applyNumberFormat="1" applyFont="1" applyFill="1" applyBorder="1" applyAlignment="1" applyProtection="1"/>
    <xf numFmtId="0" fontId="31" fillId="0" borderId="18" xfId="0" applyNumberFormat="1" applyFont="1" applyFill="1" applyBorder="1" applyAlignment="1" applyProtection="1">
      <alignment horizontal="left" vertical="center"/>
    </xf>
    <xf numFmtId="0" fontId="32" fillId="0" borderId="12" xfId="0" applyNumberFormat="1" applyFont="1" applyFill="1" applyBorder="1" applyAlignment="1" applyProtection="1">
      <alignment horizontal="left" vertical="center"/>
    </xf>
    <xf numFmtId="0" fontId="31" fillId="0" borderId="12" xfId="0" applyNumberFormat="1" applyFont="1" applyFill="1" applyBorder="1" applyAlignment="1" applyProtection="1">
      <alignment horizontal="left" vertical="center"/>
    </xf>
    <xf numFmtId="0" fontId="32" fillId="0" borderId="18" xfId="0" applyNumberFormat="1" applyFont="1" applyFill="1" applyBorder="1" applyAlignment="1" applyProtection="1">
      <alignment horizontal="left" vertical="center"/>
    </xf>
    <xf numFmtId="0" fontId="32" fillId="0" borderId="15" xfId="0" applyNumberFormat="1" applyFont="1" applyFill="1" applyBorder="1" applyAlignment="1" applyProtection="1">
      <alignment horizontal="left" vertical="center"/>
    </xf>
    <xf numFmtId="0" fontId="24" fillId="0" borderId="24" xfId="0" applyFont="1" applyFill="1" applyBorder="1" applyAlignment="1">
      <alignment vertical="center" wrapText="1"/>
    </xf>
    <xf numFmtId="0" fontId="24" fillId="0" borderId="25" xfId="0" applyFont="1" applyFill="1" applyBorder="1" applyAlignment="1">
      <alignment vertical="center" wrapText="1"/>
    </xf>
    <xf numFmtId="0" fontId="34" fillId="0" borderId="0" xfId="0" applyFont="1"/>
    <xf numFmtId="0" fontId="34" fillId="0" borderId="0" xfId="72" applyFont="1"/>
    <xf numFmtId="4" fontId="34" fillId="0" borderId="0" xfId="72" applyNumberFormat="1" applyFont="1"/>
    <xf numFmtId="0" fontId="1" fillId="0" borderId="0" xfId="72"/>
    <xf numFmtId="0" fontId="29" fillId="0" borderId="0" xfId="72" applyFont="1"/>
    <xf numFmtId="4" fontId="29" fillId="0" borderId="0" xfId="72" applyNumberFormat="1" applyFont="1"/>
    <xf numFmtId="0" fontId="31" fillId="0" borderId="0" xfId="0" applyFont="1" applyFill="1" applyAlignment="1">
      <alignment horizontal="center"/>
    </xf>
    <xf numFmtId="0" fontId="31" fillId="0" borderId="16" xfId="0" applyFont="1" applyFill="1" applyBorder="1" applyAlignment="1">
      <alignment horizontal="center" wrapText="1"/>
    </xf>
    <xf numFmtId="49" fontId="24" fillId="0" borderId="0" xfId="0" applyNumberFormat="1" applyFont="1" applyAlignment="1">
      <alignment horizontal="center"/>
    </xf>
    <xf numFmtId="49" fontId="24" fillId="0" borderId="31" xfId="0" applyNumberFormat="1" applyFont="1" applyBorder="1" applyAlignment="1">
      <alignment horizontal="center"/>
    </xf>
    <xf numFmtId="43" fontId="32" fillId="0" borderId="0" xfId="0" applyNumberFormat="1" applyFont="1" applyFill="1" applyAlignment="1">
      <alignment horizontal="center"/>
    </xf>
  </cellXfs>
  <cellStyles count="86">
    <cellStyle name="%20 - Vurgu1 2" xfId="46"/>
    <cellStyle name="%20 - Vurgu1 3" xfId="60"/>
    <cellStyle name="%20 - Vurgu1 4" xfId="74"/>
    <cellStyle name="%20 - Vurgu2 2" xfId="48"/>
    <cellStyle name="%20 - Vurgu2 3" xfId="62"/>
    <cellStyle name="%20 - Vurgu2 4" xfId="76"/>
    <cellStyle name="%20 - Vurgu3 2" xfId="50"/>
    <cellStyle name="%20 - Vurgu3 3" xfId="64"/>
    <cellStyle name="%20 - Vurgu3 4" xfId="78"/>
    <cellStyle name="%20 - Vurgu4 2" xfId="52"/>
    <cellStyle name="%20 - Vurgu4 3" xfId="66"/>
    <cellStyle name="%20 - Vurgu4 4" xfId="80"/>
    <cellStyle name="%20 - Vurgu5 2" xfId="54"/>
    <cellStyle name="%20 - Vurgu5 3" xfId="68"/>
    <cellStyle name="%20 - Vurgu5 4" xfId="82"/>
    <cellStyle name="%20 - Vurgu6 2" xfId="56"/>
    <cellStyle name="%20 - Vurgu6 3" xfId="70"/>
    <cellStyle name="%20 - Vurgu6 4" xfId="84"/>
    <cellStyle name="%40 - Vurgu1 2" xfId="47"/>
    <cellStyle name="%40 - Vurgu1 3" xfId="61"/>
    <cellStyle name="%40 - Vurgu1 4" xfId="75"/>
    <cellStyle name="%40 - Vurgu2 2" xfId="49"/>
    <cellStyle name="%40 - Vurgu2 3" xfId="63"/>
    <cellStyle name="%40 - Vurgu2 4" xfId="77"/>
    <cellStyle name="%40 - Vurgu3 2" xfId="51"/>
    <cellStyle name="%40 - Vurgu3 3" xfId="65"/>
    <cellStyle name="%40 - Vurgu3 4" xfId="79"/>
    <cellStyle name="%40 - Vurgu4 2" xfId="53"/>
    <cellStyle name="%40 - Vurgu4 3" xfId="67"/>
    <cellStyle name="%40 - Vurgu4 4" xfId="81"/>
    <cellStyle name="%40 - Vurgu5 2" xfId="55"/>
    <cellStyle name="%40 - Vurgu5 3" xfId="69"/>
    <cellStyle name="%40 - Vurgu5 4" xfId="83"/>
    <cellStyle name="%40 - Vurgu6 2" xfId="57"/>
    <cellStyle name="%40 - Vurgu6 3" xfId="71"/>
    <cellStyle name="%40 - Vurgu6 4" xfId="85"/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rmal 3" xfId="44"/>
    <cellStyle name="Normal 4" xfId="58"/>
    <cellStyle name="Normal 5" xfId="72"/>
    <cellStyle name="Not 2" xfId="43"/>
    <cellStyle name="Not 3" xfId="45"/>
    <cellStyle name="Not 4" xfId="59"/>
    <cellStyle name="Not 5" xfId="73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workbookViewId="0">
      <selection activeCell="A2" sqref="A2:G2"/>
    </sheetView>
  </sheetViews>
  <sheetFormatPr defaultRowHeight="14.5" x14ac:dyDescent="0.35"/>
  <cols>
    <col min="1" max="1" width="27.26953125" style="62" bestFit="1" customWidth="1"/>
    <col min="2" max="2" width="13.81640625" style="48" bestFit="1" customWidth="1"/>
    <col min="3" max="3" width="14.81640625" style="48" bestFit="1" customWidth="1"/>
    <col min="4" max="4" width="1.81640625" style="48" customWidth="1"/>
    <col min="5" max="5" width="30" style="63" bestFit="1" customWidth="1"/>
    <col min="6" max="6" width="13.81640625" style="62" bestFit="1" customWidth="1"/>
    <col min="7" max="7" width="14.81640625" style="48" bestFit="1" customWidth="1"/>
    <col min="8" max="8" width="14.26953125" bestFit="1" customWidth="1"/>
  </cols>
  <sheetData>
    <row r="1" spans="1:8" ht="15" customHeight="1" x14ac:dyDescent="0.35">
      <c r="A1" s="118" t="s">
        <v>0</v>
      </c>
      <c r="B1" s="118"/>
      <c r="C1" s="118"/>
      <c r="D1" s="118"/>
      <c r="E1" s="118"/>
      <c r="F1" s="118"/>
      <c r="G1" s="118"/>
    </row>
    <row r="2" spans="1:8" ht="15" customHeight="1" x14ac:dyDescent="0.35">
      <c r="A2" s="119" t="s">
        <v>487</v>
      </c>
      <c r="B2" s="119"/>
      <c r="C2" s="119"/>
      <c r="D2" s="119"/>
      <c r="E2" s="119"/>
      <c r="F2" s="119"/>
      <c r="G2" s="119"/>
    </row>
    <row r="3" spans="1:8" x14ac:dyDescent="0.35">
      <c r="A3" s="31"/>
      <c r="B3" s="32">
        <v>2022</v>
      </c>
      <c r="C3" s="84">
        <v>2023</v>
      </c>
      <c r="D3" s="32"/>
      <c r="E3" s="96"/>
      <c r="F3" s="32">
        <v>2022</v>
      </c>
      <c r="G3" s="32">
        <v>2023</v>
      </c>
    </row>
    <row r="4" spans="1:8" x14ac:dyDescent="0.35">
      <c r="A4" s="33" t="s">
        <v>1</v>
      </c>
      <c r="B4" s="34">
        <f>B5+B8+B12+B14+B20+B23</f>
        <v>54675528.340000004</v>
      </c>
      <c r="C4" s="34">
        <f>C5+C8+C12+C14+C20+C23</f>
        <v>95560101.100000009</v>
      </c>
      <c r="D4" s="45"/>
      <c r="E4" s="97" t="s">
        <v>2</v>
      </c>
      <c r="F4" s="35">
        <f>F5+F7+F11+F14+F16+F19+F24</f>
        <v>34339874.709999993</v>
      </c>
      <c r="G4" s="35">
        <f>G5+G7+G11+G16+G19+G24</f>
        <v>43643134.810000002</v>
      </c>
    </row>
    <row r="5" spans="1:8" x14ac:dyDescent="0.35">
      <c r="A5" s="36" t="s">
        <v>3</v>
      </c>
      <c r="B5" s="37">
        <f>B6+B7</f>
        <v>208086.38</v>
      </c>
      <c r="C5" s="85">
        <f>C6+C7</f>
        <v>478098.08999999997</v>
      </c>
      <c r="D5" s="45"/>
      <c r="E5" s="98" t="s">
        <v>5</v>
      </c>
      <c r="F5" s="42">
        <f>F6</f>
        <v>10000000</v>
      </c>
      <c r="G5" s="42">
        <f>G6</f>
        <v>35775000</v>
      </c>
    </row>
    <row r="6" spans="1:8" x14ac:dyDescent="0.35">
      <c r="A6" s="39" t="s">
        <v>4</v>
      </c>
      <c r="B6" s="40">
        <v>2377.7399999999998</v>
      </c>
      <c r="C6" s="86">
        <v>685.3</v>
      </c>
      <c r="D6" s="41"/>
      <c r="E6" s="99" t="s">
        <v>6</v>
      </c>
      <c r="F6" s="40">
        <v>10000000</v>
      </c>
      <c r="G6" s="40">
        <v>35775000</v>
      </c>
    </row>
    <row r="7" spans="1:8" x14ac:dyDescent="0.35">
      <c r="A7" s="43" t="s">
        <v>7</v>
      </c>
      <c r="B7" s="40">
        <v>205708.64</v>
      </c>
      <c r="C7" s="86">
        <v>477412.79</v>
      </c>
      <c r="D7" s="41"/>
      <c r="E7" s="98" t="s">
        <v>8</v>
      </c>
      <c r="F7" s="42">
        <f>F8+F9+F10</f>
        <v>20304716.959999997</v>
      </c>
      <c r="G7" s="42">
        <f>G8+G10</f>
        <v>2172583.9500000002</v>
      </c>
    </row>
    <row r="8" spans="1:8" x14ac:dyDescent="0.35">
      <c r="A8" s="38" t="s">
        <v>9</v>
      </c>
      <c r="B8" s="45">
        <f>B9+B10+B11</f>
        <v>30699036.030000001</v>
      </c>
      <c r="C8" s="87">
        <f>C9+C10+C11</f>
        <v>53959309.07</v>
      </c>
      <c r="D8" s="45"/>
      <c r="E8" s="100" t="s">
        <v>10</v>
      </c>
      <c r="F8" s="40">
        <v>19903118.579999998</v>
      </c>
      <c r="G8" s="40">
        <v>1966557.27</v>
      </c>
    </row>
    <row r="9" spans="1:8" x14ac:dyDescent="0.35">
      <c r="A9" s="43" t="s">
        <v>11</v>
      </c>
      <c r="B9" s="40">
        <v>18394431.149999999</v>
      </c>
      <c r="C9" s="86">
        <v>37685428.560000002</v>
      </c>
      <c r="D9" s="41"/>
      <c r="E9" s="100" t="s">
        <v>12</v>
      </c>
      <c r="F9" s="40">
        <v>377886.84</v>
      </c>
      <c r="G9" s="40">
        <v>0</v>
      </c>
    </row>
    <row r="10" spans="1:8" x14ac:dyDescent="0.35">
      <c r="A10" s="43" t="s">
        <v>13</v>
      </c>
      <c r="B10" s="40">
        <v>12260059.880000001</v>
      </c>
      <c r="C10" s="86">
        <v>16229335.51</v>
      </c>
      <c r="D10" s="41"/>
      <c r="E10" s="100" t="s">
        <v>14</v>
      </c>
      <c r="F10" s="40">
        <v>23711.54</v>
      </c>
      <c r="G10" s="40">
        <v>206026.68</v>
      </c>
    </row>
    <row r="11" spans="1:8" x14ac:dyDescent="0.35">
      <c r="A11" s="43" t="s">
        <v>16</v>
      </c>
      <c r="B11" s="40">
        <v>44545</v>
      </c>
      <c r="C11" s="86">
        <v>44545</v>
      </c>
      <c r="D11" s="41"/>
      <c r="E11" s="97" t="s">
        <v>15</v>
      </c>
      <c r="F11" s="42">
        <f>F12+F13</f>
        <v>1634731.6500000001</v>
      </c>
      <c r="G11" s="42">
        <f>G12+G13</f>
        <v>371707.21</v>
      </c>
      <c r="H11" s="22"/>
    </row>
    <row r="12" spans="1:8" x14ac:dyDescent="0.35">
      <c r="A12" s="38" t="s">
        <v>18</v>
      </c>
      <c r="B12" s="45">
        <f>B13</f>
        <v>1364.2</v>
      </c>
      <c r="C12" s="87">
        <v>0</v>
      </c>
      <c r="D12" s="45"/>
      <c r="E12" s="100" t="s">
        <v>17</v>
      </c>
      <c r="F12" s="40">
        <v>455469.32</v>
      </c>
      <c r="G12" s="40">
        <v>254994.94</v>
      </c>
    </row>
    <row r="13" spans="1:8" x14ac:dyDescent="0.35">
      <c r="A13" s="43" t="s">
        <v>22</v>
      </c>
      <c r="B13" s="40">
        <v>1364.2</v>
      </c>
      <c r="C13" s="86">
        <v>0</v>
      </c>
      <c r="D13" s="41"/>
      <c r="E13" s="100" t="s">
        <v>19</v>
      </c>
      <c r="F13" s="46">
        <v>1179262.33</v>
      </c>
      <c r="G13" s="40">
        <v>116712.27</v>
      </c>
    </row>
    <row r="14" spans="1:8" x14ac:dyDescent="0.35">
      <c r="A14" s="38" t="s">
        <v>24</v>
      </c>
      <c r="B14" s="45">
        <f>B15+B16+B17+B18</f>
        <v>22717467.09</v>
      </c>
      <c r="C14" s="87">
        <f>C16+C17+C18</f>
        <v>40922889.359999999</v>
      </c>
      <c r="D14" s="45"/>
      <c r="E14" s="98" t="s">
        <v>20</v>
      </c>
      <c r="F14" s="42">
        <f>F15</f>
        <v>1592.41</v>
      </c>
      <c r="G14" s="42">
        <v>0</v>
      </c>
    </row>
    <row r="15" spans="1:8" x14ac:dyDescent="0.35">
      <c r="A15" s="43" t="s">
        <v>26</v>
      </c>
      <c r="B15" s="40">
        <v>127153.91</v>
      </c>
      <c r="C15" s="86">
        <v>0</v>
      </c>
      <c r="D15" s="41"/>
      <c r="E15" s="101" t="s">
        <v>21</v>
      </c>
      <c r="F15" s="40">
        <v>1592.41</v>
      </c>
      <c r="G15" s="40">
        <v>0</v>
      </c>
    </row>
    <row r="16" spans="1:8" x14ac:dyDescent="0.35">
      <c r="A16" s="43" t="s">
        <v>28</v>
      </c>
      <c r="B16" s="40">
        <v>20048240.52</v>
      </c>
      <c r="C16" s="86">
        <v>35549167.380000003</v>
      </c>
      <c r="D16" s="41"/>
      <c r="E16" s="98" t="s">
        <v>23</v>
      </c>
      <c r="F16" s="42">
        <f>F17+F18</f>
        <v>1254535.6499999999</v>
      </c>
      <c r="G16" s="42">
        <f>G17+G18</f>
        <v>1947185.22</v>
      </c>
    </row>
    <row r="17" spans="1:8" x14ac:dyDescent="0.35">
      <c r="A17" s="43" t="s">
        <v>29</v>
      </c>
      <c r="B17" s="40">
        <v>504404</v>
      </c>
      <c r="C17" s="86">
        <v>637373.37</v>
      </c>
      <c r="D17" s="41"/>
      <c r="E17" s="100" t="s">
        <v>25</v>
      </c>
      <c r="F17" s="40">
        <v>728032.28</v>
      </c>
      <c r="G17" s="40">
        <v>1413031.18</v>
      </c>
    </row>
    <row r="18" spans="1:8" x14ac:dyDescent="0.35">
      <c r="A18" s="39" t="s">
        <v>32</v>
      </c>
      <c r="B18" s="40">
        <v>2037668.66</v>
      </c>
      <c r="C18" s="86">
        <v>4736348.6100000003</v>
      </c>
      <c r="D18" s="41"/>
      <c r="E18" s="100" t="s">
        <v>27</v>
      </c>
      <c r="F18" s="40">
        <v>526503.37</v>
      </c>
      <c r="G18" s="40">
        <v>534154.04</v>
      </c>
    </row>
    <row r="19" spans="1:8" x14ac:dyDescent="0.35">
      <c r="A19" s="39"/>
      <c r="B19" s="40"/>
      <c r="C19" s="86"/>
      <c r="D19" s="41"/>
      <c r="E19" s="98" t="s">
        <v>30</v>
      </c>
      <c r="F19" s="42"/>
      <c r="G19" s="42">
        <f>G20-G22</f>
        <v>2545393.2300000004</v>
      </c>
      <c r="H19" s="22"/>
    </row>
    <row r="20" spans="1:8" x14ac:dyDescent="0.35">
      <c r="A20" s="47" t="s">
        <v>36</v>
      </c>
      <c r="B20" s="45">
        <f>B21</f>
        <v>96901.29</v>
      </c>
      <c r="C20" s="87">
        <f>C21</f>
        <v>67463.09</v>
      </c>
      <c r="D20" s="45"/>
      <c r="E20" s="100" t="s">
        <v>31</v>
      </c>
      <c r="F20" s="40"/>
      <c r="G20" s="40">
        <v>7335684.9400000004</v>
      </c>
    </row>
    <row r="21" spans="1:8" x14ac:dyDescent="0.35">
      <c r="A21" s="43" t="s">
        <v>37</v>
      </c>
      <c r="B21" s="40">
        <v>96901.29</v>
      </c>
      <c r="C21" s="86">
        <v>67463.09</v>
      </c>
      <c r="D21" s="41"/>
      <c r="E21" s="100" t="s">
        <v>33</v>
      </c>
      <c r="F21" s="40"/>
      <c r="G21" s="40"/>
      <c r="H21" s="22"/>
    </row>
    <row r="22" spans="1:8" x14ac:dyDescent="0.35">
      <c r="A22" s="43"/>
      <c r="B22" s="40"/>
      <c r="C22" s="86"/>
      <c r="D22" s="41"/>
      <c r="E22" s="100" t="s">
        <v>34</v>
      </c>
      <c r="F22" s="40"/>
      <c r="G22" s="40">
        <v>4790291.71</v>
      </c>
    </row>
    <row r="23" spans="1:8" x14ac:dyDescent="0.35">
      <c r="A23" s="47" t="s">
        <v>40</v>
      </c>
      <c r="B23" s="45">
        <f>B24+B25+B26</f>
        <v>952673.35000000009</v>
      </c>
      <c r="C23" s="87">
        <f>C25+C26</f>
        <v>132341.49</v>
      </c>
      <c r="D23" s="45"/>
      <c r="E23" s="100" t="s">
        <v>35</v>
      </c>
      <c r="F23" s="40"/>
      <c r="G23" s="40"/>
    </row>
    <row r="24" spans="1:8" x14ac:dyDescent="0.35">
      <c r="A24" s="43" t="s">
        <v>41</v>
      </c>
      <c r="B24" s="40">
        <v>828332.67</v>
      </c>
      <c r="C24" s="86">
        <v>0</v>
      </c>
      <c r="D24" s="41"/>
      <c r="E24" s="98" t="s">
        <v>38</v>
      </c>
      <c r="F24" s="42">
        <f>F26</f>
        <v>1144298.04</v>
      </c>
      <c r="G24" s="42">
        <f>G26</f>
        <v>831265.2</v>
      </c>
    </row>
    <row r="25" spans="1:8" x14ac:dyDescent="0.35">
      <c r="A25" s="43" t="s">
        <v>43</v>
      </c>
      <c r="B25" s="40">
        <v>17363.759999999998</v>
      </c>
      <c r="C25" s="86">
        <v>78677.97</v>
      </c>
      <c r="D25" s="41"/>
      <c r="E25" s="98" t="s">
        <v>39</v>
      </c>
      <c r="F25" s="42"/>
      <c r="G25" s="42"/>
    </row>
    <row r="26" spans="1:8" x14ac:dyDescent="0.35">
      <c r="A26" s="80" t="s">
        <v>486</v>
      </c>
      <c r="B26" s="49">
        <v>106976.92</v>
      </c>
      <c r="C26" s="88">
        <v>53663.519999999997</v>
      </c>
      <c r="D26" s="50"/>
      <c r="E26" s="102" t="s">
        <v>42</v>
      </c>
      <c r="F26" s="49">
        <v>1144298.04</v>
      </c>
      <c r="G26" s="49">
        <v>831265.2</v>
      </c>
    </row>
    <row r="27" spans="1:8" x14ac:dyDescent="0.35">
      <c r="A27" s="51"/>
      <c r="B27" s="52"/>
      <c r="C27" s="53"/>
      <c r="D27" s="41"/>
      <c r="E27" s="51"/>
      <c r="F27" s="46"/>
      <c r="G27" s="46"/>
    </row>
    <row r="28" spans="1:8" ht="15" thickBot="1" x14ac:dyDescent="0.4">
      <c r="A28" s="77" t="s">
        <v>44</v>
      </c>
      <c r="B28" s="54"/>
      <c r="C28" s="55"/>
      <c r="D28" s="93"/>
      <c r="E28" s="77" t="s">
        <v>45</v>
      </c>
      <c r="F28" s="46"/>
      <c r="G28" s="46"/>
    </row>
    <row r="29" spans="1:8" ht="15" thickBot="1" x14ac:dyDescent="0.4">
      <c r="A29" s="78" t="s">
        <v>46</v>
      </c>
      <c r="B29" s="56">
        <f>B4</f>
        <v>54675528.340000004</v>
      </c>
      <c r="C29" s="89">
        <f>C4</f>
        <v>95560101.100000009</v>
      </c>
      <c r="D29" s="93"/>
      <c r="E29" s="78" t="s">
        <v>47</v>
      </c>
      <c r="F29" s="57">
        <f>F4</f>
        <v>34339874.709999993</v>
      </c>
      <c r="G29" s="57">
        <f>G4</f>
        <v>43643134.810000002</v>
      </c>
    </row>
    <row r="30" spans="1:8" x14ac:dyDescent="0.35">
      <c r="A30" s="58"/>
      <c r="B30" s="59"/>
      <c r="C30" s="59"/>
      <c r="D30" s="94"/>
      <c r="E30" s="88"/>
      <c r="F30" s="61"/>
      <c r="G30" s="103"/>
    </row>
    <row r="31" spans="1:8" x14ac:dyDescent="0.35">
      <c r="A31" s="31"/>
      <c r="B31" s="32">
        <v>2022</v>
      </c>
      <c r="C31" s="84">
        <v>2023</v>
      </c>
      <c r="D31" s="32"/>
      <c r="E31" s="104"/>
      <c r="F31" s="81">
        <v>2022</v>
      </c>
      <c r="G31" s="81">
        <v>2023</v>
      </c>
    </row>
    <row r="32" spans="1:8" x14ac:dyDescent="0.35">
      <c r="A32" s="38" t="s">
        <v>48</v>
      </c>
      <c r="B32" s="35">
        <f>B33+B37+B43+B35</f>
        <v>4361482.3999999994</v>
      </c>
      <c r="C32" s="35">
        <f>C33+C37+C43+C35</f>
        <v>31153165.759999998</v>
      </c>
      <c r="D32" s="42"/>
      <c r="E32" s="105" t="s">
        <v>57</v>
      </c>
      <c r="F32" s="35">
        <f>F33+F36+F39+F41+F43</f>
        <v>24697136.029999997</v>
      </c>
      <c r="G32" s="35">
        <f>G33+G36+G41+G43</f>
        <v>83070132.049999997</v>
      </c>
    </row>
    <row r="33" spans="1:8" x14ac:dyDescent="0.35">
      <c r="A33" s="38" t="s">
        <v>9</v>
      </c>
      <c r="B33" s="64">
        <v>25847.77</v>
      </c>
      <c r="C33" s="90">
        <v>25847.77</v>
      </c>
      <c r="D33" s="42"/>
      <c r="E33" s="105" t="s">
        <v>59</v>
      </c>
      <c r="F33" s="42">
        <f>F34</f>
        <v>25000000</v>
      </c>
      <c r="G33" s="42">
        <f>G34+G35</f>
        <v>58913215</v>
      </c>
    </row>
    <row r="34" spans="1:8" x14ac:dyDescent="0.35">
      <c r="A34" s="44" t="s">
        <v>16</v>
      </c>
      <c r="B34" s="40">
        <v>25847.77</v>
      </c>
      <c r="C34" s="86">
        <v>25847.77</v>
      </c>
      <c r="D34" s="41"/>
      <c r="E34" s="106" t="s">
        <v>61</v>
      </c>
      <c r="F34" s="40">
        <v>25000000</v>
      </c>
      <c r="G34" s="40">
        <v>25000000</v>
      </c>
    </row>
    <row r="35" spans="1:8" x14ac:dyDescent="0.35">
      <c r="A35" s="38" t="s">
        <v>49</v>
      </c>
      <c r="B35" s="45">
        <v>3</v>
      </c>
      <c r="C35" s="87">
        <v>48.76</v>
      </c>
      <c r="D35" s="45"/>
      <c r="E35" s="106" t="s">
        <v>62</v>
      </c>
      <c r="F35" s="40"/>
      <c r="G35" s="40">
        <v>33913215</v>
      </c>
    </row>
    <row r="36" spans="1:8" x14ac:dyDescent="0.35">
      <c r="A36" s="44" t="s">
        <v>50</v>
      </c>
      <c r="B36" s="40">
        <v>3</v>
      </c>
      <c r="C36" s="86">
        <v>48.76</v>
      </c>
      <c r="D36" s="41"/>
      <c r="E36" s="107" t="s">
        <v>64</v>
      </c>
      <c r="F36" s="42">
        <f>F37+F38</f>
        <v>2012303.72</v>
      </c>
      <c r="G36" s="42">
        <f>G37</f>
        <v>836380.85</v>
      </c>
    </row>
    <row r="37" spans="1:8" x14ac:dyDescent="0.35">
      <c r="A37" s="38" t="s">
        <v>51</v>
      </c>
      <c r="B37" s="45">
        <v>3409787.9199999995</v>
      </c>
      <c r="C37" s="87">
        <v>22183513</v>
      </c>
      <c r="D37" s="45"/>
      <c r="E37" s="106" t="s">
        <v>65</v>
      </c>
      <c r="F37" s="40">
        <v>240000</v>
      </c>
      <c r="G37" s="40">
        <v>836380.85</v>
      </c>
    </row>
    <row r="38" spans="1:8" x14ac:dyDescent="0.35">
      <c r="A38" s="44" t="s">
        <v>52</v>
      </c>
      <c r="B38" s="40">
        <v>2080365</v>
      </c>
      <c r="C38" s="86">
        <v>26108872</v>
      </c>
      <c r="D38" s="41"/>
      <c r="E38" s="106" t="s">
        <v>66</v>
      </c>
      <c r="F38" s="40">
        <v>1772303.72</v>
      </c>
      <c r="G38" s="40">
        <v>0</v>
      </c>
    </row>
    <row r="39" spans="1:8" x14ac:dyDescent="0.35">
      <c r="A39" s="44" t="s">
        <v>53</v>
      </c>
      <c r="B39" s="40">
        <v>1441410.89</v>
      </c>
      <c r="C39" s="86">
        <v>1827980.24</v>
      </c>
      <c r="D39" s="41"/>
      <c r="E39" s="105" t="s">
        <v>67</v>
      </c>
      <c r="F39" s="42">
        <f>F40</f>
        <v>12557411.15</v>
      </c>
      <c r="G39" s="42">
        <v>0</v>
      </c>
    </row>
    <row r="40" spans="1:8" x14ac:dyDescent="0.35">
      <c r="A40" s="44" t="s">
        <v>54</v>
      </c>
      <c r="B40" s="40">
        <v>597752.61</v>
      </c>
      <c r="C40" s="86">
        <v>810696.87</v>
      </c>
      <c r="D40" s="41"/>
      <c r="E40" s="108" t="s">
        <v>68</v>
      </c>
      <c r="F40" s="40">
        <v>12557411.15</v>
      </c>
      <c r="G40" s="40"/>
      <c r="H40" s="22"/>
    </row>
    <row r="41" spans="1:8" x14ac:dyDescent="0.35">
      <c r="A41" s="44" t="s">
        <v>55</v>
      </c>
      <c r="B41" s="40">
        <v>1319357.17</v>
      </c>
      <c r="C41" s="86">
        <v>6564036.1100000003</v>
      </c>
      <c r="D41" s="41"/>
      <c r="E41" s="105" t="s">
        <v>69</v>
      </c>
      <c r="F41" s="42">
        <f>F42</f>
        <v>-26800195.82</v>
      </c>
      <c r="G41" s="42">
        <f>G42</f>
        <v>-1139244.82</v>
      </c>
    </row>
    <row r="42" spans="1:8" x14ac:dyDescent="0.35">
      <c r="A42" s="44" t="s">
        <v>56</v>
      </c>
      <c r="B42" s="40">
        <v>609616.59</v>
      </c>
      <c r="C42" s="86">
        <v>0</v>
      </c>
      <c r="D42" s="41"/>
      <c r="E42" s="108" t="s">
        <v>70</v>
      </c>
      <c r="F42" s="40">
        <v>-26800195.82</v>
      </c>
      <c r="G42" s="40">
        <v>-1139244.82</v>
      </c>
    </row>
    <row r="43" spans="1:8" x14ac:dyDescent="0.35">
      <c r="A43" s="38" t="s">
        <v>58</v>
      </c>
      <c r="B43" s="42">
        <v>925843.71</v>
      </c>
      <c r="C43" s="83">
        <v>8943756.2299999967</v>
      </c>
      <c r="D43" s="42"/>
      <c r="E43" s="105" t="s">
        <v>71</v>
      </c>
      <c r="F43" s="42">
        <f>F44</f>
        <v>11927616.98</v>
      </c>
      <c r="G43" s="42">
        <f>G44</f>
        <v>24459781.02</v>
      </c>
    </row>
    <row r="44" spans="1:8" x14ac:dyDescent="0.35">
      <c r="A44" s="44" t="s">
        <v>60</v>
      </c>
      <c r="B44" s="40">
        <v>1854717.41</v>
      </c>
      <c r="C44" s="86">
        <v>21681424.149999999</v>
      </c>
      <c r="D44" s="41"/>
      <c r="E44" s="108" t="s">
        <v>72</v>
      </c>
      <c r="F44" s="40">
        <v>11927616.98</v>
      </c>
      <c r="G44" s="40">
        <v>24459781.02</v>
      </c>
      <c r="H44" s="22"/>
    </row>
    <row r="45" spans="1:8" x14ac:dyDescent="0.35">
      <c r="A45" s="44" t="s">
        <v>63</v>
      </c>
      <c r="B45" s="40">
        <v>54600.58</v>
      </c>
      <c r="C45" s="86">
        <v>57653.49</v>
      </c>
      <c r="D45" s="41"/>
      <c r="E45" s="106"/>
      <c r="F45" s="40"/>
      <c r="G45" s="40"/>
    </row>
    <row r="46" spans="1:8" x14ac:dyDescent="0.35">
      <c r="A46" s="79" t="s">
        <v>55</v>
      </c>
      <c r="B46" s="49">
        <v>983474.28</v>
      </c>
      <c r="C46" s="88">
        <v>12795321.41</v>
      </c>
      <c r="D46" s="50"/>
      <c r="E46" s="109"/>
      <c r="F46" s="49"/>
      <c r="G46" s="49"/>
    </row>
    <row r="47" spans="1:8" x14ac:dyDescent="0.35">
      <c r="A47" s="43"/>
      <c r="B47" s="65"/>
      <c r="C47" s="60"/>
      <c r="D47" s="41"/>
      <c r="E47" s="108"/>
      <c r="F47" s="66"/>
      <c r="G47" s="66"/>
    </row>
    <row r="48" spans="1:8" x14ac:dyDescent="0.35">
      <c r="A48" s="36" t="s">
        <v>73</v>
      </c>
      <c r="B48" s="67">
        <f>B32</f>
        <v>4361482.3999999994</v>
      </c>
      <c r="C48" s="91">
        <f>C32</f>
        <v>31153165.759999998</v>
      </c>
      <c r="D48" s="93"/>
      <c r="E48" s="105" t="s">
        <v>74</v>
      </c>
      <c r="F48" s="68">
        <f>F32</f>
        <v>24697136.029999997</v>
      </c>
      <c r="G48" s="68">
        <f>G32</f>
        <v>83070132.049999997</v>
      </c>
    </row>
    <row r="49" spans="1:7" x14ac:dyDescent="0.35">
      <c r="A49" s="38"/>
      <c r="B49" s="69"/>
      <c r="C49" s="70"/>
      <c r="D49" s="45"/>
      <c r="E49" s="105"/>
      <c r="F49" s="71"/>
      <c r="G49" s="71"/>
    </row>
    <row r="50" spans="1:7" x14ac:dyDescent="0.35">
      <c r="A50" s="1" t="s">
        <v>75</v>
      </c>
      <c r="B50" s="72">
        <f>B48+B29</f>
        <v>59037010.740000002</v>
      </c>
      <c r="C50" s="92">
        <f>C48+C29</f>
        <v>126713266.86000001</v>
      </c>
      <c r="D50" s="93"/>
      <c r="E50" s="24" t="s">
        <v>76</v>
      </c>
      <c r="F50" s="73">
        <f>F48+F29</f>
        <v>59037010.739999995</v>
      </c>
      <c r="G50" s="73">
        <f>G29+G48</f>
        <v>126713266.86</v>
      </c>
    </row>
    <row r="51" spans="1:7" x14ac:dyDescent="0.35">
      <c r="A51" s="59"/>
      <c r="B51" s="74"/>
      <c r="C51" s="75"/>
      <c r="D51" s="95"/>
      <c r="E51" s="58"/>
      <c r="F51" s="59"/>
      <c r="G51" s="76">
        <v>0</v>
      </c>
    </row>
    <row r="52" spans="1:7" x14ac:dyDescent="0.35">
      <c r="B52" s="82">
        <f>B50-F50</f>
        <v>0</v>
      </c>
      <c r="C52" s="82">
        <f>C50-G50</f>
        <v>0</v>
      </c>
    </row>
    <row r="53" spans="1:7" x14ac:dyDescent="0.35">
      <c r="F53" s="122">
        <f>'GELİR TABLOSU'!B35-F44</f>
        <v>0</v>
      </c>
      <c r="G53" s="122">
        <f>'GELİR TABLOSU'!C35-G44</f>
        <v>0</v>
      </c>
    </row>
    <row r="54" spans="1:7" x14ac:dyDescent="0.35">
      <c r="G54" s="82"/>
    </row>
  </sheetData>
  <mergeCells count="2">
    <mergeCell ref="A1:G1"/>
    <mergeCell ref="A2:G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22" zoomScale="80" zoomScaleNormal="80" workbookViewId="0">
      <selection activeCell="B33" sqref="B33"/>
    </sheetView>
  </sheetViews>
  <sheetFormatPr defaultRowHeight="14.5" x14ac:dyDescent="0.35"/>
  <cols>
    <col min="1" max="1" width="59.453125" style="2" bestFit="1" customWidth="1"/>
    <col min="2" max="2" width="21.26953125" style="17" bestFit="1" customWidth="1"/>
    <col min="3" max="3" width="21.26953125" style="2" bestFit="1" customWidth="1"/>
    <col min="5" max="5" width="21.26953125" style="2" bestFit="1" customWidth="1"/>
    <col min="6" max="6" width="15.1796875" bestFit="1" customWidth="1"/>
  </cols>
  <sheetData>
    <row r="1" spans="1:6" x14ac:dyDescent="0.35">
      <c r="A1" s="120" t="s">
        <v>77</v>
      </c>
      <c r="B1" s="120"/>
      <c r="C1" s="120"/>
      <c r="E1" s="21"/>
    </row>
    <row r="2" spans="1:6" ht="15" thickBot="1" x14ac:dyDescent="0.4">
      <c r="A2" s="121" t="s">
        <v>78</v>
      </c>
      <c r="B2" s="121"/>
      <c r="C2" s="121"/>
      <c r="E2" s="21"/>
    </row>
    <row r="3" spans="1:6" ht="15" thickTop="1" x14ac:dyDescent="0.35">
      <c r="A3" s="110"/>
      <c r="B3" s="4" t="s">
        <v>79</v>
      </c>
      <c r="C3" s="4" t="s">
        <v>80</v>
      </c>
      <c r="E3"/>
    </row>
    <row r="4" spans="1:6" ht="15" thickBot="1" x14ac:dyDescent="0.4">
      <c r="A4" s="111"/>
      <c r="B4" s="5">
        <v>2022</v>
      </c>
      <c r="C4" s="5">
        <v>2023</v>
      </c>
      <c r="E4"/>
    </row>
    <row r="5" spans="1:6" ht="15" thickTop="1" x14ac:dyDescent="0.35">
      <c r="A5" s="3" t="s">
        <v>455</v>
      </c>
      <c r="B5" s="6">
        <v>103545605.06</v>
      </c>
      <c r="C5" s="6">
        <v>205600489.66999999</v>
      </c>
      <c r="D5" s="22"/>
      <c r="E5" s="22"/>
      <c r="F5" s="22"/>
    </row>
    <row r="6" spans="1:6" x14ac:dyDescent="0.35">
      <c r="A6" s="7" t="s">
        <v>456</v>
      </c>
      <c r="B6" s="8">
        <v>103545605.06</v>
      </c>
      <c r="C6" s="9">
        <v>205600489.66999999</v>
      </c>
      <c r="D6" s="22"/>
      <c r="E6"/>
    </row>
    <row r="7" spans="1:6" x14ac:dyDescent="0.35">
      <c r="A7" s="10" t="s">
        <v>460</v>
      </c>
      <c r="B7" s="6">
        <f>SUM(B8:B9)</f>
        <v>13528028.209999999</v>
      </c>
      <c r="C7" s="6">
        <f>SUM(C8:C9)</f>
        <v>37600495.350000001</v>
      </c>
      <c r="D7" s="22"/>
      <c r="E7"/>
    </row>
    <row r="8" spans="1:6" x14ac:dyDescent="0.35">
      <c r="A8" s="7" t="s">
        <v>457</v>
      </c>
      <c r="B8" s="8">
        <v>320888.94</v>
      </c>
      <c r="C8" s="9">
        <v>733259.76</v>
      </c>
      <c r="D8" s="22"/>
      <c r="E8"/>
    </row>
    <row r="9" spans="1:6" x14ac:dyDescent="0.35">
      <c r="A9" s="7" t="s">
        <v>458</v>
      </c>
      <c r="B9" s="8">
        <v>13207139.27</v>
      </c>
      <c r="C9" s="9">
        <v>36867235.590000004</v>
      </c>
      <c r="D9" s="22"/>
      <c r="E9"/>
    </row>
    <row r="10" spans="1:6" x14ac:dyDescent="0.35">
      <c r="A10" s="10" t="s">
        <v>459</v>
      </c>
      <c r="B10" s="6">
        <f>B5-B7</f>
        <v>90017576.850000009</v>
      </c>
      <c r="C10" s="6">
        <f>C5-C7</f>
        <v>167999994.31999999</v>
      </c>
      <c r="D10" s="22"/>
      <c r="E10"/>
    </row>
    <row r="11" spans="1:6" x14ac:dyDescent="0.35">
      <c r="A11" s="10" t="s">
        <v>461</v>
      </c>
      <c r="B11" s="6">
        <f>B12</f>
        <v>37705500.93</v>
      </c>
      <c r="C11" s="6">
        <f>C12</f>
        <v>54578619.07</v>
      </c>
      <c r="D11" s="22"/>
      <c r="E11"/>
    </row>
    <row r="12" spans="1:6" x14ac:dyDescent="0.35">
      <c r="A12" s="7" t="s">
        <v>462</v>
      </c>
      <c r="B12" s="8">
        <v>37705500.93</v>
      </c>
      <c r="C12" s="9">
        <v>54578619.07</v>
      </c>
      <c r="D12" s="22"/>
      <c r="E12"/>
    </row>
    <row r="13" spans="1:6" x14ac:dyDescent="0.35">
      <c r="A13" s="11" t="s">
        <v>463</v>
      </c>
      <c r="B13" s="6">
        <f>B10-B11</f>
        <v>52312075.920000009</v>
      </c>
      <c r="C13" s="6">
        <f>C10-C11</f>
        <v>113421375.25</v>
      </c>
      <c r="D13" s="22"/>
      <c r="E13"/>
    </row>
    <row r="14" spans="1:6" x14ac:dyDescent="0.35">
      <c r="A14" s="10" t="s">
        <v>464</v>
      </c>
      <c r="B14" s="6">
        <f>SUM(B15:B16)</f>
        <v>37052769.829999998</v>
      </c>
      <c r="C14" s="6">
        <f>SUM(C15:C16)</f>
        <v>70865156.319999993</v>
      </c>
      <c r="D14" s="22"/>
      <c r="E14"/>
    </row>
    <row r="15" spans="1:6" x14ac:dyDescent="0.35">
      <c r="A15" s="7" t="s">
        <v>466</v>
      </c>
      <c r="B15" s="8">
        <v>32441602.25</v>
      </c>
      <c r="C15" s="9">
        <v>61364267.899999999</v>
      </c>
      <c r="D15" s="22"/>
      <c r="E15"/>
    </row>
    <row r="16" spans="1:6" x14ac:dyDescent="0.35">
      <c r="A16" s="7" t="s">
        <v>467</v>
      </c>
      <c r="B16" s="8">
        <v>4611167.58</v>
      </c>
      <c r="C16" s="9">
        <v>9500888.4199999999</v>
      </c>
      <c r="D16" s="22"/>
      <c r="E16"/>
    </row>
    <row r="17" spans="1:5" x14ac:dyDescent="0.35">
      <c r="A17" s="11" t="s">
        <v>468</v>
      </c>
      <c r="B17" s="6">
        <f>B13-B14</f>
        <v>15259306.090000011</v>
      </c>
      <c r="C17" s="6">
        <f>C13-C14</f>
        <v>42556218.930000007</v>
      </c>
      <c r="D17" s="22"/>
      <c r="E17"/>
    </row>
    <row r="18" spans="1:5" x14ac:dyDescent="0.35">
      <c r="A18" s="10" t="s">
        <v>465</v>
      </c>
      <c r="B18" s="6">
        <f>SUM(B19:B22)</f>
        <v>354006.98</v>
      </c>
      <c r="C18" s="6">
        <f>SUM(C19:C22)</f>
        <v>1375023.03</v>
      </c>
      <c r="D18" s="22"/>
      <c r="E18"/>
    </row>
    <row r="19" spans="1:5" x14ac:dyDescent="0.35">
      <c r="A19" s="7" t="s">
        <v>469</v>
      </c>
      <c r="B19" s="8"/>
      <c r="C19" s="9">
        <v>6.67</v>
      </c>
      <c r="D19" s="22"/>
      <c r="E19"/>
    </row>
    <row r="20" spans="1:5" x14ac:dyDescent="0.35">
      <c r="A20" s="7" t="s">
        <v>470</v>
      </c>
      <c r="B20" s="8">
        <v>27282.59</v>
      </c>
      <c r="C20" s="9">
        <v>36924.82</v>
      </c>
      <c r="D20" s="22"/>
      <c r="E20"/>
    </row>
    <row r="21" spans="1:5" x14ac:dyDescent="0.35">
      <c r="A21" s="7" t="s">
        <v>471</v>
      </c>
      <c r="B21" s="8">
        <v>204193.73</v>
      </c>
      <c r="C21" s="9">
        <v>1271414.1100000001</v>
      </c>
      <c r="D21" s="22"/>
      <c r="E21"/>
    </row>
    <row r="22" spans="1:5" x14ac:dyDescent="0.35">
      <c r="A22" s="7" t="s">
        <v>472</v>
      </c>
      <c r="B22" s="8">
        <v>122530.66</v>
      </c>
      <c r="C22" s="9">
        <v>66677.429999999993</v>
      </c>
      <c r="D22" s="22"/>
      <c r="E22"/>
    </row>
    <row r="23" spans="1:5" x14ac:dyDescent="0.35">
      <c r="A23" s="10" t="s">
        <v>473</v>
      </c>
      <c r="B23" s="6">
        <f>SUM(B24:B25)</f>
        <v>546748.80000000005</v>
      </c>
      <c r="C23" s="6">
        <f>SUM(C24:C25)</f>
        <v>5190479.8600000003</v>
      </c>
      <c r="D23" s="22"/>
      <c r="E23"/>
    </row>
    <row r="24" spans="1:5" x14ac:dyDescent="0.35">
      <c r="A24" s="7" t="s">
        <v>474</v>
      </c>
      <c r="B24" s="8">
        <v>545970.76</v>
      </c>
      <c r="C24" s="9">
        <v>5189085.6900000004</v>
      </c>
      <c r="D24" s="22"/>
      <c r="E24"/>
    </row>
    <row r="25" spans="1:5" x14ac:dyDescent="0.35">
      <c r="A25" s="7" t="s">
        <v>475</v>
      </c>
      <c r="B25" s="8">
        <v>778.04</v>
      </c>
      <c r="C25" s="9">
        <v>1394.17</v>
      </c>
      <c r="D25" s="22"/>
      <c r="E25"/>
    </row>
    <row r="26" spans="1:5" x14ac:dyDescent="0.35">
      <c r="A26" s="10" t="s">
        <v>476</v>
      </c>
      <c r="B26" s="6">
        <f>B27</f>
        <v>3825809.03</v>
      </c>
      <c r="C26" s="6">
        <f>C27</f>
        <v>7693131.1399999997</v>
      </c>
      <c r="D26" s="22"/>
      <c r="E26"/>
    </row>
    <row r="27" spans="1:5" x14ac:dyDescent="0.35">
      <c r="A27" s="7" t="s">
        <v>477</v>
      </c>
      <c r="B27" s="8">
        <v>3825809.03</v>
      </c>
      <c r="C27" s="9">
        <v>7693131.1399999997</v>
      </c>
      <c r="D27" s="22"/>
      <c r="E27"/>
    </row>
    <row r="28" spans="1:5" x14ac:dyDescent="0.35">
      <c r="A28" s="11" t="s">
        <v>478</v>
      </c>
      <c r="B28" s="6">
        <f>B17+B18-B23-B26</f>
        <v>11240755.240000011</v>
      </c>
      <c r="C28" s="6">
        <f>C17+C18-C23-C26</f>
        <v>31047630.960000008</v>
      </c>
      <c r="D28" s="22"/>
      <c r="E28"/>
    </row>
    <row r="29" spans="1:5" x14ac:dyDescent="0.35">
      <c r="A29" s="10" t="s">
        <v>479</v>
      </c>
      <c r="B29" s="6">
        <f>B30</f>
        <v>688767.16</v>
      </c>
      <c r="C29" s="6">
        <f>C30</f>
        <v>3526797.79</v>
      </c>
      <c r="D29" s="22"/>
      <c r="E29"/>
    </row>
    <row r="30" spans="1:5" x14ac:dyDescent="0.35">
      <c r="A30" s="7" t="s">
        <v>480</v>
      </c>
      <c r="B30" s="8">
        <v>688767.16</v>
      </c>
      <c r="C30" s="9">
        <v>3526797.79</v>
      </c>
      <c r="D30" s="22"/>
      <c r="E30"/>
    </row>
    <row r="31" spans="1:5" x14ac:dyDescent="0.35">
      <c r="A31" s="10" t="s">
        <v>481</v>
      </c>
      <c r="B31" s="6">
        <f>B32</f>
        <v>1905.42</v>
      </c>
      <c r="C31" s="6">
        <f>C32</f>
        <v>2778962.79</v>
      </c>
      <c r="D31" s="22"/>
      <c r="E31"/>
    </row>
    <row r="32" spans="1:5" x14ac:dyDescent="0.35">
      <c r="A32" s="7" t="s">
        <v>482</v>
      </c>
      <c r="B32" s="8">
        <v>1905.42</v>
      </c>
      <c r="C32" s="9">
        <v>2778962.79</v>
      </c>
      <c r="D32" s="22"/>
      <c r="E32"/>
    </row>
    <row r="33" spans="1:5" x14ac:dyDescent="0.35">
      <c r="A33" s="10" t="s">
        <v>483</v>
      </c>
      <c r="B33" s="6">
        <f>B28+B29-B31</f>
        <v>11927616.980000012</v>
      </c>
      <c r="C33" s="6">
        <f>C28+C29-C31</f>
        <v>31795465.960000008</v>
      </c>
      <c r="D33" s="22"/>
      <c r="E33"/>
    </row>
    <row r="34" spans="1:5" x14ac:dyDescent="0.35">
      <c r="A34" s="10" t="s">
        <v>484</v>
      </c>
      <c r="B34" s="8">
        <v>0</v>
      </c>
      <c r="C34" s="9">
        <v>7335684.9400000004</v>
      </c>
      <c r="D34" s="22"/>
      <c r="E34"/>
    </row>
    <row r="35" spans="1:5" ht="15" thickBot="1" x14ac:dyDescent="0.4">
      <c r="A35" s="12" t="s">
        <v>485</v>
      </c>
      <c r="B35" s="13">
        <f>B33-B34</f>
        <v>11927616.980000012</v>
      </c>
      <c r="C35" s="13">
        <f>C33-C34</f>
        <v>24459781.020000007</v>
      </c>
      <c r="D35" s="22"/>
      <c r="E35"/>
    </row>
    <row r="36" spans="1:5" ht="15" thickTop="1" x14ac:dyDescent="0.35">
      <c r="A36" s="14"/>
      <c r="B36" s="15"/>
      <c r="C36" s="16"/>
      <c r="E36" s="16"/>
    </row>
    <row r="37" spans="1:5" x14ac:dyDescent="0.35">
      <c r="A37" s="25"/>
      <c r="C37" s="17"/>
      <c r="E37"/>
    </row>
    <row r="38" spans="1:5" x14ac:dyDescent="0.35">
      <c r="A38" s="25"/>
      <c r="C38" s="17"/>
      <c r="E38"/>
    </row>
    <row r="39" spans="1:5" x14ac:dyDescent="0.35">
      <c r="A39" s="26"/>
      <c r="B39" s="18"/>
      <c r="C39" s="18"/>
      <c r="E39"/>
    </row>
    <row r="40" spans="1:5" x14ac:dyDescent="0.35">
      <c r="A40" s="27"/>
      <c r="C40" s="17"/>
      <c r="E40"/>
    </row>
    <row r="41" spans="1:5" x14ac:dyDescent="0.35">
      <c r="A41" s="26"/>
      <c r="B41" s="18"/>
      <c r="C41" s="18"/>
      <c r="E41"/>
    </row>
    <row r="42" spans="1:5" x14ac:dyDescent="0.35">
      <c r="A42" s="25"/>
      <c r="C42" s="17"/>
      <c r="E42"/>
    </row>
    <row r="43" spans="1:5" x14ac:dyDescent="0.35">
      <c r="A43" s="26"/>
      <c r="B43" s="18"/>
      <c r="C43" s="18"/>
      <c r="E43"/>
    </row>
    <row r="44" spans="1:5" x14ac:dyDescent="0.35">
      <c r="A44" s="25"/>
      <c r="C44" s="17"/>
      <c r="E44"/>
    </row>
    <row r="45" spans="1:5" x14ac:dyDescent="0.35">
      <c r="A45" s="28"/>
      <c r="C45" s="17"/>
      <c r="E45"/>
    </row>
    <row r="46" spans="1:5" x14ac:dyDescent="0.35">
      <c r="A46" s="25"/>
      <c r="C46" s="17"/>
      <c r="E46"/>
    </row>
    <row r="47" spans="1:5" x14ac:dyDescent="0.35">
      <c r="A47" s="25"/>
      <c r="C47" s="17"/>
      <c r="E47"/>
    </row>
    <row r="48" spans="1:5" x14ac:dyDescent="0.35">
      <c r="A48" s="26"/>
      <c r="B48" s="18"/>
      <c r="C48" s="18"/>
      <c r="E48"/>
    </row>
    <row r="49" spans="1:5" x14ac:dyDescent="0.35">
      <c r="A49" s="29"/>
      <c r="C49" s="17"/>
      <c r="E49"/>
    </row>
    <row r="50" spans="1:5" x14ac:dyDescent="0.35">
      <c r="A50" s="26"/>
      <c r="B50" s="18"/>
      <c r="C50" s="18"/>
      <c r="E50"/>
    </row>
    <row r="51" spans="1:5" x14ac:dyDescent="0.35">
      <c r="A51" s="29"/>
      <c r="C51" s="17"/>
      <c r="E51"/>
    </row>
    <row r="52" spans="1:5" x14ac:dyDescent="0.35">
      <c r="A52" s="29"/>
      <c r="C52" s="30"/>
      <c r="E52"/>
    </row>
    <row r="53" spans="1:5" x14ac:dyDescent="0.35">
      <c r="A53" s="19"/>
      <c r="E53"/>
    </row>
    <row r="54" spans="1:5" x14ac:dyDescent="0.35">
      <c r="A54" s="19"/>
      <c r="E54"/>
    </row>
    <row r="55" spans="1:5" x14ac:dyDescent="0.35">
      <c r="A55" s="19"/>
      <c r="E55"/>
    </row>
    <row r="56" spans="1:5" x14ac:dyDescent="0.35">
      <c r="A56" s="19"/>
      <c r="E56"/>
    </row>
    <row r="57" spans="1:5" x14ac:dyDescent="0.35">
      <c r="A57" s="19"/>
      <c r="E57"/>
    </row>
    <row r="58" spans="1:5" x14ac:dyDescent="0.35">
      <c r="A58" s="19"/>
      <c r="E58"/>
    </row>
    <row r="59" spans="1:5" x14ac:dyDescent="0.35">
      <c r="A59" s="19"/>
      <c r="E59"/>
    </row>
    <row r="60" spans="1:5" x14ac:dyDescent="0.35">
      <c r="A60" s="19"/>
    </row>
    <row r="61" spans="1:5" x14ac:dyDescent="0.35">
      <c r="A61" s="20"/>
    </row>
    <row r="62" spans="1:5" x14ac:dyDescent="0.35">
      <c r="A62" s="19"/>
    </row>
    <row r="63" spans="1:5" x14ac:dyDescent="0.35">
      <c r="A63" s="19"/>
    </row>
    <row r="64" spans="1:5" x14ac:dyDescent="0.35">
      <c r="A64" s="19"/>
    </row>
    <row r="65" spans="1:1" x14ac:dyDescent="0.35">
      <c r="A65" s="19"/>
    </row>
    <row r="66" spans="1:1" x14ac:dyDescent="0.35">
      <c r="A66" s="19"/>
    </row>
    <row r="67" spans="1:1" x14ac:dyDescent="0.35">
      <c r="A67" s="19"/>
    </row>
    <row r="68" spans="1:1" x14ac:dyDescent="0.35">
      <c r="A68" s="19"/>
    </row>
    <row r="69" spans="1:1" x14ac:dyDescent="0.35">
      <c r="A69" s="19"/>
    </row>
    <row r="70" spans="1:1" x14ac:dyDescent="0.35">
      <c r="A70" s="19"/>
    </row>
    <row r="71" spans="1:1" x14ac:dyDescent="0.35">
      <c r="A71" s="19"/>
    </row>
    <row r="72" spans="1:1" x14ac:dyDescent="0.35">
      <c r="A72" s="19"/>
    </row>
    <row r="73" spans="1:1" x14ac:dyDescent="0.35">
      <c r="A73" s="19"/>
    </row>
    <row r="74" spans="1:1" x14ac:dyDescent="0.35">
      <c r="A74" s="19"/>
    </row>
    <row r="75" spans="1:1" x14ac:dyDescent="0.35">
      <c r="A75" s="19"/>
    </row>
    <row r="76" spans="1:1" x14ac:dyDescent="0.35">
      <c r="A76" s="19"/>
    </row>
    <row r="77" spans="1:1" x14ac:dyDescent="0.35">
      <c r="A77" s="19"/>
    </row>
    <row r="78" spans="1:1" x14ac:dyDescent="0.35">
      <c r="A78" s="19"/>
    </row>
  </sheetData>
  <mergeCells count="2">
    <mergeCell ref="A1:C1"/>
    <mergeCell ref="A2:C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6"/>
  <sheetViews>
    <sheetView topLeftCell="A217" workbookViewId="0">
      <selection activeCell="F232" sqref="F231:F232"/>
    </sheetView>
  </sheetViews>
  <sheetFormatPr defaultRowHeight="14.5" x14ac:dyDescent="0.35"/>
  <cols>
    <col min="1" max="1" width="11.7265625" bestFit="1" customWidth="1"/>
    <col min="2" max="2" width="29.453125" bestFit="1" customWidth="1"/>
    <col min="3" max="4" width="14.81640625" bestFit="1" customWidth="1"/>
    <col min="5" max="6" width="13.453125" bestFit="1" customWidth="1"/>
  </cols>
  <sheetData>
    <row r="1" spans="1:6" x14ac:dyDescent="0.35">
      <c r="A1" s="115"/>
      <c r="B1" s="115"/>
      <c r="C1" s="116" t="s">
        <v>112</v>
      </c>
      <c r="D1" s="116" t="s">
        <v>112</v>
      </c>
      <c r="E1" s="116" t="s">
        <v>113</v>
      </c>
      <c r="F1" s="116" t="s">
        <v>113</v>
      </c>
    </row>
    <row r="2" spans="1:6" x14ac:dyDescent="0.35">
      <c r="A2" s="116" t="s">
        <v>81</v>
      </c>
      <c r="B2" s="116" t="s">
        <v>114</v>
      </c>
      <c r="C2" s="116" t="s">
        <v>115</v>
      </c>
      <c r="D2" s="116" t="s">
        <v>116</v>
      </c>
      <c r="E2" s="116" t="s">
        <v>115</v>
      </c>
      <c r="F2" s="116" t="s">
        <v>116</v>
      </c>
    </row>
    <row r="3" spans="1:6" x14ac:dyDescent="0.35">
      <c r="A3" s="116">
        <v>100</v>
      </c>
      <c r="B3" s="116" t="s">
        <v>82</v>
      </c>
      <c r="C3" s="117">
        <v>115543.03999999999</v>
      </c>
      <c r="D3" s="117">
        <v>114857.74</v>
      </c>
      <c r="E3" s="116">
        <v>685.3</v>
      </c>
      <c r="F3" s="116">
        <v>0</v>
      </c>
    </row>
    <row r="4" spans="1:6" x14ac:dyDescent="0.35">
      <c r="A4" s="116" t="s">
        <v>117</v>
      </c>
      <c r="B4" s="116" t="s">
        <v>118</v>
      </c>
      <c r="C4" s="117">
        <v>115543.03999999999</v>
      </c>
      <c r="D4" s="117">
        <v>114857.74</v>
      </c>
      <c r="E4" s="116">
        <v>685.3</v>
      </c>
      <c r="F4" s="116">
        <v>0</v>
      </c>
    </row>
    <row r="5" spans="1:6" x14ac:dyDescent="0.35">
      <c r="A5" s="116" t="s">
        <v>119</v>
      </c>
      <c r="B5" s="116" t="s">
        <v>118</v>
      </c>
      <c r="C5" s="117">
        <v>115543.03999999999</v>
      </c>
      <c r="D5" s="117">
        <v>114857.74</v>
      </c>
      <c r="E5" s="116">
        <v>685.3</v>
      </c>
      <c r="F5" s="116">
        <v>0</v>
      </c>
    </row>
    <row r="6" spans="1:6" x14ac:dyDescent="0.35">
      <c r="A6" s="116" t="s">
        <v>120</v>
      </c>
      <c r="B6" s="116" t="s">
        <v>121</v>
      </c>
      <c r="C6" s="117">
        <v>115543.03999999999</v>
      </c>
      <c r="D6" s="117">
        <v>114857.74</v>
      </c>
      <c r="E6" s="116">
        <v>685.3</v>
      </c>
      <c r="F6" s="116">
        <v>0</v>
      </c>
    </row>
    <row r="7" spans="1:6" x14ac:dyDescent="0.35">
      <c r="A7" s="116">
        <v>102</v>
      </c>
      <c r="B7" s="116" t="s">
        <v>83</v>
      </c>
      <c r="C7" s="117">
        <v>358135009.45999998</v>
      </c>
      <c r="D7" s="117">
        <v>357657596.67000002</v>
      </c>
      <c r="E7" s="117">
        <v>477412.79</v>
      </c>
      <c r="F7" s="116">
        <v>0</v>
      </c>
    </row>
    <row r="8" spans="1:6" x14ac:dyDescent="0.35">
      <c r="A8" s="116" t="s">
        <v>122</v>
      </c>
      <c r="B8" s="116" t="s">
        <v>123</v>
      </c>
      <c r="C8" s="117">
        <v>349204343.97000003</v>
      </c>
      <c r="D8" s="117">
        <v>348728977.47000003</v>
      </c>
      <c r="E8" s="117">
        <v>475366.5</v>
      </c>
      <c r="F8" s="116">
        <v>0</v>
      </c>
    </row>
    <row r="9" spans="1:6" x14ac:dyDescent="0.35">
      <c r="A9" s="116" t="s">
        <v>124</v>
      </c>
      <c r="B9" s="116" t="s">
        <v>125</v>
      </c>
      <c r="C9" s="117">
        <v>349204343.97000003</v>
      </c>
      <c r="D9" s="117">
        <v>348728977.47000003</v>
      </c>
      <c r="E9" s="117">
        <v>475366.5</v>
      </c>
      <c r="F9" s="116">
        <v>0</v>
      </c>
    </row>
    <row r="10" spans="1:6" x14ac:dyDescent="0.35">
      <c r="A10" s="116" t="s">
        <v>126</v>
      </c>
      <c r="B10" s="116" t="s">
        <v>127</v>
      </c>
      <c r="C10" s="117">
        <v>349204343.97000003</v>
      </c>
      <c r="D10" s="117">
        <v>348728977.47000003</v>
      </c>
      <c r="E10" s="117">
        <v>475366.5</v>
      </c>
      <c r="F10" s="116">
        <v>0</v>
      </c>
    </row>
    <row r="11" spans="1:6" x14ac:dyDescent="0.35">
      <c r="A11" s="116" t="s">
        <v>128</v>
      </c>
      <c r="B11" s="116" t="s">
        <v>129</v>
      </c>
      <c r="C11" s="117">
        <v>8930665.4900000002</v>
      </c>
      <c r="D11" s="117">
        <v>8928619.1999999993</v>
      </c>
      <c r="E11" s="117">
        <v>2046.29</v>
      </c>
      <c r="F11" s="116">
        <v>0</v>
      </c>
    </row>
    <row r="12" spans="1:6" x14ac:dyDescent="0.35">
      <c r="A12" s="116" t="s">
        <v>130</v>
      </c>
      <c r="B12" s="116" t="s">
        <v>125</v>
      </c>
      <c r="C12" s="117">
        <v>8930665.4900000002</v>
      </c>
      <c r="D12" s="117">
        <v>8928619.1999999993</v>
      </c>
      <c r="E12" s="117">
        <v>2046.29</v>
      </c>
      <c r="F12" s="116">
        <v>0</v>
      </c>
    </row>
    <row r="13" spans="1:6" x14ac:dyDescent="0.35">
      <c r="A13" s="116" t="s">
        <v>131</v>
      </c>
      <c r="B13" s="116" t="s">
        <v>132</v>
      </c>
      <c r="C13" s="117">
        <v>8930665.4900000002</v>
      </c>
      <c r="D13" s="117">
        <v>8928619.1999999993</v>
      </c>
      <c r="E13" s="117">
        <v>2046.29</v>
      </c>
      <c r="F13" s="116">
        <v>0</v>
      </c>
    </row>
    <row r="14" spans="1:6" x14ac:dyDescent="0.35">
      <c r="A14" s="116">
        <v>120</v>
      </c>
      <c r="B14" s="116" t="s">
        <v>84</v>
      </c>
      <c r="C14" s="117">
        <v>319453742.87</v>
      </c>
      <c r="D14" s="117">
        <v>281768314.31</v>
      </c>
      <c r="E14" s="117">
        <v>37685428.560000002</v>
      </c>
      <c r="F14" s="116">
        <v>0</v>
      </c>
    </row>
    <row r="15" spans="1:6" x14ac:dyDescent="0.35">
      <c r="A15" s="116" t="s">
        <v>133</v>
      </c>
      <c r="B15" s="116" t="s">
        <v>84</v>
      </c>
      <c r="C15" s="117">
        <v>319453742.87</v>
      </c>
      <c r="D15" s="117">
        <v>281768314.31</v>
      </c>
      <c r="E15" s="117">
        <v>37685428.560000002</v>
      </c>
      <c r="F15" s="116">
        <v>0</v>
      </c>
    </row>
    <row r="16" spans="1:6" x14ac:dyDescent="0.35">
      <c r="A16" s="116" t="s">
        <v>134</v>
      </c>
      <c r="B16" s="116" t="s">
        <v>135</v>
      </c>
      <c r="C16" s="117">
        <v>319453742.87</v>
      </c>
      <c r="D16" s="117">
        <v>281768314.31</v>
      </c>
      <c r="E16" s="117">
        <v>37685428.560000002</v>
      </c>
      <c r="F16" s="116">
        <v>0</v>
      </c>
    </row>
    <row r="17" spans="1:6" x14ac:dyDescent="0.35">
      <c r="A17" s="116" t="s">
        <v>136</v>
      </c>
      <c r="B17" s="116" t="s">
        <v>135</v>
      </c>
      <c r="C17" s="117">
        <v>319453742.87</v>
      </c>
      <c r="D17" s="117">
        <v>281768314.31</v>
      </c>
      <c r="E17" s="117">
        <v>37685428.560000002</v>
      </c>
      <c r="F17" s="116">
        <v>0</v>
      </c>
    </row>
    <row r="18" spans="1:6" x14ac:dyDescent="0.35">
      <c r="A18" s="116">
        <v>121</v>
      </c>
      <c r="B18" s="116" t="s">
        <v>438</v>
      </c>
      <c r="C18" s="117">
        <v>28489395.390000001</v>
      </c>
      <c r="D18" s="117">
        <v>12260059.880000001</v>
      </c>
      <c r="E18" s="117">
        <v>16229335.51</v>
      </c>
      <c r="F18" s="116">
        <v>0</v>
      </c>
    </row>
    <row r="19" spans="1:6" x14ac:dyDescent="0.35">
      <c r="A19" s="116" t="s">
        <v>439</v>
      </c>
      <c r="B19" s="116" t="s">
        <v>440</v>
      </c>
      <c r="C19" s="117">
        <v>28489395.390000001</v>
      </c>
      <c r="D19" s="117">
        <v>12260059.880000001</v>
      </c>
      <c r="E19" s="117">
        <v>16229335.51</v>
      </c>
      <c r="F19" s="116">
        <v>0</v>
      </c>
    </row>
    <row r="20" spans="1:6" x14ac:dyDescent="0.35">
      <c r="A20" s="116" t="s">
        <v>441</v>
      </c>
      <c r="B20" s="116" t="s">
        <v>442</v>
      </c>
      <c r="C20" s="117">
        <v>28489395.390000001</v>
      </c>
      <c r="D20" s="117">
        <v>12260059.880000001</v>
      </c>
      <c r="E20" s="117">
        <v>16229335.51</v>
      </c>
      <c r="F20" s="116">
        <v>0</v>
      </c>
    </row>
    <row r="21" spans="1:6" x14ac:dyDescent="0.35">
      <c r="A21" s="116" t="s">
        <v>443</v>
      </c>
      <c r="B21" s="116" t="s">
        <v>444</v>
      </c>
      <c r="C21" s="117">
        <v>5860698.7400000002</v>
      </c>
      <c r="D21" s="117">
        <v>2878570.69</v>
      </c>
      <c r="E21" s="117">
        <v>2982128.05</v>
      </c>
      <c r="F21" s="116">
        <v>0</v>
      </c>
    </row>
    <row r="22" spans="1:6" x14ac:dyDescent="0.35">
      <c r="A22" s="116" t="s">
        <v>445</v>
      </c>
      <c r="B22" s="116" t="s">
        <v>446</v>
      </c>
      <c r="C22" s="117">
        <v>22628696.649999999</v>
      </c>
      <c r="D22" s="117">
        <v>9381489.1899999995</v>
      </c>
      <c r="E22" s="117">
        <v>13247207.460000001</v>
      </c>
      <c r="F22" s="116">
        <v>0</v>
      </c>
    </row>
    <row r="23" spans="1:6" x14ac:dyDescent="0.35">
      <c r="A23" s="116">
        <v>126</v>
      </c>
      <c r="B23" s="116" t="s">
        <v>85</v>
      </c>
      <c r="C23" s="117">
        <v>44545</v>
      </c>
      <c r="D23" s="116">
        <v>0</v>
      </c>
      <c r="E23" s="117">
        <v>44545</v>
      </c>
      <c r="F23" s="116">
        <v>0</v>
      </c>
    </row>
    <row r="24" spans="1:6" x14ac:dyDescent="0.35">
      <c r="A24" s="116" t="s">
        <v>137</v>
      </c>
      <c r="B24" s="116" t="s">
        <v>138</v>
      </c>
      <c r="C24" s="117">
        <v>44545</v>
      </c>
      <c r="D24" s="116">
        <v>0</v>
      </c>
      <c r="E24" s="117">
        <v>44545</v>
      </c>
      <c r="F24" s="116">
        <v>0</v>
      </c>
    </row>
    <row r="25" spans="1:6" x14ac:dyDescent="0.35">
      <c r="A25" s="116" t="s">
        <v>139</v>
      </c>
      <c r="B25" s="116" t="s">
        <v>140</v>
      </c>
      <c r="C25" s="117">
        <v>44545</v>
      </c>
      <c r="D25" s="116">
        <v>0</v>
      </c>
      <c r="E25" s="117">
        <v>44545</v>
      </c>
      <c r="F25" s="116">
        <v>0</v>
      </c>
    </row>
    <row r="26" spans="1:6" x14ac:dyDescent="0.35">
      <c r="A26" s="116" t="s">
        <v>141</v>
      </c>
      <c r="B26" s="116" t="s">
        <v>142</v>
      </c>
      <c r="C26" s="117">
        <v>44545</v>
      </c>
      <c r="D26" s="116">
        <v>0</v>
      </c>
      <c r="E26" s="117">
        <v>44545</v>
      </c>
      <c r="F26" s="116">
        <v>0</v>
      </c>
    </row>
    <row r="27" spans="1:6" x14ac:dyDescent="0.35">
      <c r="A27" s="116">
        <v>153</v>
      </c>
      <c r="B27" s="116" t="s">
        <v>86</v>
      </c>
      <c r="C27" s="117">
        <v>93921444.5</v>
      </c>
      <c r="D27" s="117">
        <v>58372277.119999997</v>
      </c>
      <c r="E27" s="117">
        <v>35549167.380000003</v>
      </c>
      <c r="F27" s="116">
        <v>0</v>
      </c>
    </row>
    <row r="28" spans="1:6" x14ac:dyDescent="0.35">
      <c r="A28" s="116" t="s">
        <v>143</v>
      </c>
      <c r="B28" s="116" t="s">
        <v>86</v>
      </c>
      <c r="C28" s="117">
        <v>93921444.5</v>
      </c>
      <c r="D28" s="117">
        <v>58372277.119999997</v>
      </c>
      <c r="E28" s="117">
        <v>35549167.380000003</v>
      </c>
      <c r="F28" s="116">
        <v>0</v>
      </c>
    </row>
    <row r="29" spans="1:6" x14ac:dyDescent="0.35">
      <c r="A29" s="116" t="s">
        <v>144</v>
      </c>
      <c r="B29" s="116" t="s">
        <v>86</v>
      </c>
      <c r="C29" s="117">
        <v>93921444.5</v>
      </c>
      <c r="D29" s="117">
        <v>58372277.119999997</v>
      </c>
      <c r="E29" s="117">
        <v>35549167.380000003</v>
      </c>
      <c r="F29" s="116">
        <v>0</v>
      </c>
    </row>
    <row r="30" spans="1:6" x14ac:dyDescent="0.35">
      <c r="A30" s="116" t="s">
        <v>145</v>
      </c>
      <c r="B30" s="116" t="s">
        <v>146</v>
      </c>
      <c r="C30" s="117">
        <v>59669373.649999999</v>
      </c>
      <c r="D30" s="117">
        <v>35277228.119999997</v>
      </c>
      <c r="E30" s="117">
        <v>24392145.530000001</v>
      </c>
      <c r="F30" s="116">
        <v>0</v>
      </c>
    </row>
    <row r="31" spans="1:6" x14ac:dyDescent="0.35">
      <c r="A31" s="116" t="s">
        <v>147</v>
      </c>
      <c r="B31" s="116" t="s">
        <v>148</v>
      </c>
      <c r="C31" s="117">
        <v>1080918.02</v>
      </c>
      <c r="D31" s="117">
        <v>958906.2</v>
      </c>
      <c r="E31" s="117">
        <v>122011.82</v>
      </c>
      <c r="F31" s="116">
        <v>0</v>
      </c>
    </row>
    <row r="32" spans="1:6" x14ac:dyDescent="0.35">
      <c r="A32" s="116" t="s">
        <v>149</v>
      </c>
      <c r="B32" s="116" t="s">
        <v>150</v>
      </c>
      <c r="C32" s="117">
        <v>9138435.6300000008</v>
      </c>
      <c r="D32" s="117">
        <v>8864959.4000000004</v>
      </c>
      <c r="E32" s="117">
        <v>273476.23</v>
      </c>
      <c r="F32" s="116">
        <v>0</v>
      </c>
    </row>
    <row r="33" spans="1:6" x14ac:dyDescent="0.35">
      <c r="A33" s="116" t="s">
        <v>151</v>
      </c>
      <c r="B33" s="116" t="s">
        <v>152</v>
      </c>
      <c r="C33" s="117">
        <v>48848.959999999999</v>
      </c>
      <c r="D33" s="117">
        <v>48163.81</v>
      </c>
      <c r="E33" s="116">
        <v>685.15</v>
      </c>
      <c r="F33" s="116">
        <v>0</v>
      </c>
    </row>
    <row r="34" spans="1:6" x14ac:dyDescent="0.35">
      <c r="A34" s="116" t="s">
        <v>153</v>
      </c>
      <c r="B34" s="116" t="s">
        <v>154</v>
      </c>
      <c r="C34" s="117">
        <v>3512897.14</v>
      </c>
      <c r="D34" s="117">
        <v>2932615.77</v>
      </c>
      <c r="E34" s="117">
        <v>580281.37</v>
      </c>
      <c r="F34" s="116">
        <v>0</v>
      </c>
    </row>
    <row r="35" spans="1:6" x14ac:dyDescent="0.35">
      <c r="A35" s="116" t="s">
        <v>155</v>
      </c>
      <c r="B35" s="116" t="s">
        <v>156</v>
      </c>
      <c r="C35" s="117">
        <v>17078.3</v>
      </c>
      <c r="D35" s="116">
        <v>0</v>
      </c>
      <c r="E35" s="117">
        <v>17078.3</v>
      </c>
      <c r="F35" s="116">
        <v>0</v>
      </c>
    </row>
    <row r="36" spans="1:6" x14ac:dyDescent="0.35">
      <c r="A36" s="116" t="s">
        <v>157</v>
      </c>
      <c r="B36" s="116" t="s">
        <v>158</v>
      </c>
      <c r="C36" s="117">
        <v>9508926.1799999997</v>
      </c>
      <c r="D36" s="117">
        <v>3951805.91</v>
      </c>
      <c r="E36" s="117">
        <v>5557120.2699999996</v>
      </c>
      <c r="F36" s="116">
        <v>0</v>
      </c>
    </row>
    <row r="37" spans="1:6" x14ac:dyDescent="0.35">
      <c r="A37" s="116" t="s">
        <v>159</v>
      </c>
      <c r="B37" s="116" t="s">
        <v>160</v>
      </c>
      <c r="C37" s="117">
        <v>3649195.28</v>
      </c>
      <c r="D37" s="117">
        <v>2426538.79</v>
      </c>
      <c r="E37" s="117">
        <v>1222656.49</v>
      </c>
      <c r="F37" s="116">
        <v>0</v>
      </c>
    </row>
    <row r="38" spans="1:6" x14ac:dyDescent="0.35">
      <c r="A38" s="116" t="s">
        <v>161</v>
      </c>
      <c r="B38" s="116" t="s">
        <v>162</v>
      </c>
      <c r="C38" s="117">
        <v>7295771.3399999999</v>
      </c>
      <c r="D38" s="117">
        <v>3912059.12</v>
      </c>
      <c r="E38" s="117">
        <v>3383712.22</v>
      </c>
      <c r="F38" s="116">
        <v>0</v>
      </c>
    </row>
    <row r="39" spans="1:6" x14ac:dyDescent="0.35">
      <c r="A39" s="116">
        <v>157</v>
      </c>
      <c r="B39" s="116" t="s">
        <v>87</v>
      </c>
      <c r="C39" s="117">
        <v>5470739.6699999999</v>
      </c>
      <c r="D39" s="117">
        <v>4833366.3</v>
      </c>
      <c r="E39" s="117">
        <v>637373.37</v>
      </c>
      <c r="F39" s="116">
        <v>0</v>
      </c>
    </row>
    <row r="40" spans="1:6" x14ac:dyDescent="0.35">
      <c r="A40" s="116" t="s">
        <v>163</v>
      </c>
      <c r="B40" s="116" t="s">
        <v>164</v>
      </c>
      <c r="C40" s="117">
        <v>5470739.6699999999</v>
      </c>
      <c r="D40" s="117">
        <v>4833366.3</v>
      </c>
      <c r="E40" s="117">
        <v>637373.37</v>
      </c>
      <c r="F40" s="116">
        <v>0</v>
      </c>
    </row>
    <row r="41" spans="1:6" x14ac:dyDescent="0.35">
      <c r="A41" s="116" t="s">
        <v>165</v>
      </c>
      <c r="B41" s="116" t="s">
        <v>164</v>
      </c>
      <c r="C41" s="117">
        <v>5470739.6699999999</v>
      </c>
      <c r="D41" s="117">
        <v>4833366.3</v>
      </c>
      <c r="E41" s="117">
        <v>637373.37</v>
      </c>
      <c r="F41" s="116">
        <v>0</v>
      </c>
    </row>
    <row r="42" spans="1:6" x14ac:dyDescent="0.35">
      <c r="A42" s="116" t="s">
        <v>166</v>
      </c>
      <c r="B42" s="116" t="s">
        <v>164</v>
      </c>
      <c r="C42" s="117">
        <v>5470739.6699999999</v>
      </c>
      <c r="D42" s="117">
        <v>4833366.3</v>
      </c>
      <c r="E42" s="117">
        <v>637373.37</v>
      </c>
      <c r="F42" s="116">
        <v>0</v>
      </c>
    </row>
    <row r="43" spans="1:6" x14ac:dyDescent="0.35">
      <c r="A43" s="116">
        <v>159</v>
      </c>
      <c r="B43" s="116" t="s">
        <v>88</v>
      </c>
      <c r="C43" s="117">
        <v>79191356.030000001</v>
      </c>
      <c r="D43" s="117">
        <v>74455007.420000002</v>
      </c>
      <c r="E43" s="117">
        <v>4736348.6100000003</v>
      </c>
      <c r="F43" s="116">
        <v>0</v>
      </c>
    </row>
    <row r="44" spans="1:6" x14ac:dyDescent="0.35">
      <c r="A44" s="116" t="s">
        <v>167</v>
      </c>
      <c r="B44" s="116" t="s">
        <v>88</v>
      </c>
      <c r="C44" s="117">
        <v>14441669.310000001</v>
      </c>
      <c r="D44" s="117">
        <v>14269625.890000001</v>
      </c>
      <c r="E44" s="117">
        <v>172043.42</v>
      </c>
      <c r="F44" s="116">
        <v>0</v>
      </c>
    </row>
    <row r="45" spans="1:6" x14ac:dyDescent="0.35">
      <c r="A45" s="116" t="s">
        <v>168</v>
      </c>
      <c r="B45" s="116" t="s">
        <v>169</v>
      </c>
      <c r="C45" s="117">
        <v>14441669.310000001</v>
      </c>
      <c r="D45" s="117">
        <v>14269625.890000001</v>
      </c>
      <c r="E45" s="117">
        <v>172043.42</v>
      </c>
      <c r="F45" s="116">
        <v>0</v>
      </c>
    </row>
    <row r="46" spans="1:6" x14ac:dyDescent="0.35">
      <c r="A46" s="116" t="s">
        <v>170</v>
      </c>
      <c r="B46" s="116" t="s">
        <v>171</v>
      </c>
      <c r="C46" s="117">
        <v>14441669.310000001</v>
      </c>
      <c r="D46" s="117">
        <v>14269625.890000001</v>
      </c>
      <c r="E46" s="117">
        <v>172043.42</v>
      </c>
      <c r="F46" s="116">
        <v>0</v>
      </c>
    </row>
    <row r="47" spans="1:6" x14ac:dyDescent="0.35">
      <c r="A47" s="116" t="s">
        <v>172</v>
      </c>
      <c r="B47" s="116" t="s">
        <v>173</v>
      </c>
      <c r="C47" s="117">
        <v>64749686.719999999</v>
      </c>
      <c r="D47" s="117">
        <v>60185381.530000001</v>
      </c>
      <c r="E47" s="117">
        <v>4564305.1900000004</v>
      </c>
      <c r="F47" s="116">
        <v>0</v>
      </c>
    </row>
    <row r="48" spans="1:6" x14ac:dyDescent="0.35">
      <c r="A48" s="116" t="s">
        <v>174</v>
      </c>
      <c r="B48" s="116" t="s">
        <v>175</v>
      </c>
      <c r="C48" s="117">
        <v>42037116.880000003</v>
      </c>
      <c r="D48" s="117">
        <v>42030421.390000001</v>
      </c>
      <c r="E48" s="117">
        <v>6695.49</v>
      </c>
      <c r="F48" s="116">
        <v>0</v>
      </c>
    </row>
    <row r="49" spans="1:6" x14ac:dyDescent="0.35">
      <c r="A49" s="116" t="s">
        <v>176</v>
      </c>
      <c r="B49" s="116" t="s">
        <v>146</v>
      </c>
      <c r="C49" s="117">
        <v>42037116.880000003</v>
      </c>
      <c r="D49" s="117">
        <v>42030421.390000001</v>
      </c>
      <c r="E49" s="117">
        <v>6695.49</v>
      </c>
      <c r="F49" s="116">
        <v>0</v>
      </c>
    </row>
    <row r="50" spans="1:6" x14ac:dyDescent="0.35">
      <c r="A50" s="116" t="s">
        <v>177</v>
      </c>
      <c r="B50" s="116" t="s">
        <v>178</v>
      </c>
      <c r="C50" s="117">
        <v>20600841.43</v>
      </c>
      <c r="D50" s="117">
        <v>16460746.949999999</v>
      </c>
      <c r="E50" s="117">
        <v>4140094.48</v>
      </c>
      <c r="F50" s="116">
        <v>0</v>
      </c>
    </row>
    <row r="51" spans="1:6" x14ac:dyDescent="0.35">
      <c r="A51" s="116" t="s">
        <v>179</v>
      </c>
      <c r="B51" s="116" t="s">
        <v>180</v>
      </c>
      <c r="C51" s="117">
        <v>20600841.43</v>
      </c>
      <c r="D51" s="117">
        <v>16460746.949999999</v>
      </c>
      <c r="E51" s="117">
        <v>4140094.48</v>
      </c>
      <c r="F51" s="116">
        <v>0</v>
      </c>
    </row>
    <row r="52" spans="1:6" x14ac:dyDescent="0.35">
      <c r="A52" s="116" t="s">
        <v>181</v>
      </c>
      <c r="B52" s="116" t="s">
        <v>182</v>
      </c>
      <c r="C52" s="117">
        <v>366456.38</v>
      </c>
      <c r="D52" s="116">
        <v>0</v>
      </c>
      <c r="E52" s="117">
        <v>366456.38</v>
      </c>
      <c r="F52" s="116">
        <v>0</v>
      </c>
    </row>
    <row r="53" spans="1:6" x14ac:dyDescent="0.35">
      <c r="A53" s="116" t="s">
        <v>183</v>
      </c>
      <c r="B53" s="116" t="s">
        <v>184</v>
      </c>
      <c r="C53" s="117">
        <v>366456.38</v>
      </c>
      <c r="D53" s="116">
        <v>0</v>
      </c>
      <c r="E53" s="117">
        <v>366456.38</v>
      </c>
      <c r="F53" s="116">
        <v>0</v>
      </c>
    </row>
    <row r="54" spans="1:6" x14ac:dyDescent="0.35">
      <c r="A54" s="116" t="s">
        <v>185</v>
      </c>
      <c r="B54" s="116" t="s">
        <v>186</v>
      </c>
      <c r="C54" s="117">
        <v>1745272.03</v>
      </c>
      <c r="D54" s="117">
        <v>1694213.19</v>
      </c>
      <c r="E54" s="117">
        <v>51058.84</v>
      </c>
      <c r="F54" s="116">
        <v>0</v>
      </c>
    </row>
    <row r="55" spans="1:6" x14ac:dyDescent="0.35">
      <c r="A55" s="116" t="s">
        <v>187</v>
      </c>
      <c r="B55" s="116" t="s">
        <v>186</v>
      </c>
      <c r="C55" s="117">
        <v>1745272.03</v>
      </c>
      <c r="D55" s="117">
        <v>1694213.19</v>
      </c>
      <c r="E55" s="117">
        <v>51058.84</v>
      </c>
      <c r="F55" s="116">
        <v>0</v>
      </c>
    </row>
    <row r="56" spans="1:6" x14ac:dyDescent="0.35">
      <c r="A56" s="116">
        <v>180</v>
      </c>
      <c r="B56" s="116" t="s">
        <v>89</v>
      </c>
      <c r="C56" s="117">
        <v>454103.4</v>
      </c>
      <c r="D56" s="117">
        <v>386640.31</v>
      </c>
      <c r="E56" s="117">
        <v>67463.09</v>
      </c>
      <c r="F56" s="116">
        <v>0</v>
      </c>
    </row>
    <row r="57" spans="1:6" x14ac:dyDescent="0.35">
      <c r="A57" s="116" t="s">
        <v>188</v>
      </c>
      <c r="B57" s="116" t="s">
        <v>189</v>
      </c>
      <c r="C57" s="117">
        <v>454103.4</v>
      </c>
      <c r="D57" s="117">
        <v>386640.31</v>
      </c>
      <c r="E57" s="117">
        <v>67463.09</v>
      </c>
      <c r="F57" s="116">
        <v>0</v>
      </c>
    </row>
    <row r="58" spans="1:6" x14ac:dyDescent="0.35">
      <c r="A58" s="116" t="s">
        <v>190</v>
      </c>
      <c r="B58" s="116" t="s">
        <v>189</v>
      </c>
      <c r="C58" s="117">
        <v>453447.15</v>
      </c>
      <c r="D58" s="117">
        <v>386640.31</v>
      </c>
      <c r="E58" s="117">
        <v>66806.84</v>
      </c>
      <c r="F58" s="116">
        <v>0</v>
      </c>
    </row>
    <row r="59" spans="1:6" x14ac:dyDescent="0.35">
      <c r="A59" s="116" t="s">
        <v>191</v>
      </c>
      <c r="B59" s="116" t="s">
        <v>192</v>
      </c>
      <c r="C59" s="117">
        <v>17201.68</v>
      </c>
      <c r="D59" s="117">
        <v>9425.4599999999991</v>
      </c>
      <c r="E59" s="117">
        <v>7776.22</v>
      </c>
      <c r="F59" s="116">
        <v>0</v>
      </c>
    </row>
    <row r="60" spans="1:6" x14ac:dyDescent="0.35">
      <c r="A60" s="116" t="s">
        <v>193</v>
      </c>
      <c r="B60" s="116" t="s">
        <v>194</v>
      </c>
      <c r="C60" s="117">
        <v>40296.51</v>
      </c>
      <c r="D60" s="117">
        <v>32751.29</v>
      </c>
      <c r="E60" s="117">
        <v>7545.22</v>
      </c>
      <c r="F60" s="116">
        <v>0</v>
      </c>
    </row>
    <row r="61" spans="1:6" x14ac:dyDescent="0.35">
      <c r="A61" s="116" t="s">
        <v>195</v>
      </c>
      <c r="B61" s="116" t="s">
        <v>196</v>
      </c>
      <c r="C61" s="117">
        <v>40817.910000000003</v>
      </c>
      <c r="D61" s="117">
        <v>33666.33</v>
      </c>
      <c r="E61" s="117">
        <v>7151.58</v>
      </c>
      <c r="F61" s="116">
        <v>0</v>
      </c>
    </row>
    <row r="62" spans="1:6" x14ac:dyDescent="0.35">
      <c r="A62" s="116" t="s">
        <v>197</v>
      </c>
      <c r="B62" s="116" t="s">
        <v>198</v>
      </c>
      <c r="C62" s="117">
        <v>40854.1</v>
      </c>
      <c r="D62" s="117">
        <v>34220.69</v>
      </c>
      <c r="E62" s="117">
        <v>6633.41</v>
      </c>
      <c r="F62" s="116">
        <v>0</v>
      </c>
    </row>
    <row r="63" spans="1:6" x14ac:dyDescent="0.35">
      <c r="A63" s="116" t="s">
        <v>199</v>
      </c>
      <c r="B63" s="116" t="s">
        <v>200</v>
      </c>
      <c r="C63" s="117">
        <v>40888.75</v>
      </c>
      <c r="D63" s="117">
        <v>34216.870000000003</v>
      </c>
      <c r="E63" s="117">
        <v>6671.88</v>
      </c>
      <c r="F63" s="116">
        <v>0</v>
      </c>
    </row>
    <row r="64" spans="1:6" x14ac:dyDescent="0.35">
      <c r="A64" s="116" t="s">
        <v>201</v>
      </c>
      <c r="B64" s="116" t="s">
        <v>202</v>
      </c>
      <c r="C64" s="117">
        <v>41068.28</v>
      </c>
      <c r="D64" s="117">
        <v>34086.28</v>
      </c>
      <c r="E64" s="117">
        <v>6982</v>
      </c>
      <c r="F64" s="116">
        <v>0</v>
      </c>
    </row>
    <row r="65" spans="1:6" x14ac:dyDescent="0.35">
      <c r="A65" s="116" t="s">
        <v>203</v>
      </c>
      <c r="B65" s="116" t="s">
        <v>204</v>
      </c>
      <c r="C65" s="117">
        <v>31640.51</v>
      </c>
      <c r="D65" s="117">
        <v>25087.919999999998</v>
      </c>
      <c r="E65" s="117">
        <v>6552.59</v>
      </c>
      <c r="F65" s="116">
        <v>0</v>
      </c>
    </row>
    <row r="66" spans="1:6" x14ac:dyDescent="0.35">
      <c r="A66" s="116" t="s">
        <v>205</v>
      </c>
      <c r="B66" s="116" t="s">
        <v>206</v>
      </c>
      <c r="C66" s="117">
        <v>40815.81</v>
      </c>
      <c r="D66" s="117">
        <v>35003.980000000003</v>
      </c>
      <c r="E66" s="117">
        <v>5811.83</v>
      </c>
      <c r="F66" s="116">
        <v>0</v>
      </c>
    </row>
    <row r="67" spans="1:6" x14ac:dyDescent="0.35">
      <c r="A67" s="116" t="s">
        <v>207</v>
      </c>
      <c r="B67" s="116" t="s">
        <v>208</v>
      </c>
      <c r="C67" s="117">
        <v>42355.49</v>
      </c>
      <c r="D67" s="117">
        <v>37617.49</v>
      </c>
      <c r="E67" s="117">
        <v>4738</v>
      </c>
      <c r="F67" s="116">
        <v>0</v>
      </c>
    </row>
    <row r="68" spans="1:6" x14ac:dyDescent="0.35">
      <c r="A68" s="116" t="s">
        <v>209</v>
      </c>
      <c r="B68" s="116" t="s">
        <v>210</v>
      </c>
      <c r="C68" s="117">
        <v>43269.25</v>
      </c>
      <c r="D68" s="117">
        <v>37569.910000000003</v>
      </c>
      <c r="E68" s="117">
        <v>5699.34</v>
      </c>
      <c r="F68" s="116">
        <v>0</v>
      </c>
    </row>
    <row r="69" spans="1:6" x14ac:dyDescent="0.35">
      <c r="A69" s="116" t="s">
        <v>211</v>
      </c>
      <c r="B69" s="116" t="s">
        <v>212</v>
      </c>
      <c r="C69" s="117">
        <v>38546.720000000001</v>
      </c>
      <c r="D69" s="117">
        <v>37893.53</v>
      </c>
      <c r="E69" s="116">
        <v>653.19000000000005</v>
      </c>
      <c r="F69" s="116">
        <v>0</v>
      </c>
    </row>
    <row r="70" spans="1:6" x14ac:dyDescent="0.35">
      <c r="A70" s="116" t="s">
        <v>213</v>
      </c>
      <c r="B70" s="116" t="s">
        <v>214</v>
      </c>
      <c r="C70" s="117">
        <v>35692.14</v>
      </c>
      <c r="D70" s="117">
        <v>35100.559999999998</v>
      </c>
      <c r="E70" s="116">
        <v>591.58000000000004</v>
      </c>
      <c r="F70" s="116">
        <v>0</v>
      </c>
    </row>
    <row r="71" spans="1:6" x14ac:dyDescent="0.35">
      <c r="A71" s="116" t="s">
        <v>215</v>
      </c>
      <c r="B71" s="116" t="s">
        <v>216</v>
      </c>
      <c r="C71" s="116">
        <v>656.25</v>
      </c>
      <c r="D71" s="116">
        <v>0</v>
      </c>
      <c r="E71" s="116">
        <v>656.25</v>
      </c>
      <c r="F71" s="116">
        <v>0</v>
      </c>
    </row>
    <row r="72" spans="1:6" x14ac:dyDescent="0.35">
      <c r="A72" s="116" t="s">
        <v>217</v>
      </c>
      <c r="B72" s="116" t="s">
        <v>218</v>
      </c>
      <c r="C72" s="116">
        <v>656.25</v>
      </c>
      <c r="D72" s="116">
        <v>0</v>
      </c>
      <c r="E72" s="116">
        <v>656.25</v>
      </c>
      <c r="F72" s="116">
        <v>0</v>
      </c>
    </row>
    <row r="73" spans="1:6" x14ac:dyDescent="0.35">
      <c r="A73" s="116">
        <v>195</v>
      </c>
      <c r="B73" s="116" t="s">
        <v>90</v>
      </c>
      <c r="C73" s="117">
        <v>12959243.02</v>
      </c>
      <c r="D73" s="117">
        <v>12880565.050000001</v>
      </c>
      <c r="E73" s="117">
        <v>78677.97</v>
      </c>
      <c r="F73" s="116">
        <v>0</v>
      </c>
    </row>
    <row r="74" spans="1:6" x14ac:dyDescent="0.35">
      <c r="A74" s="116" t="s">
        <v>219</v>
      </c>
      <c r="B74" s="116" t="s">
        <v>90</v>
      </c>
      <c r="C74" s="117">
        <v>12959243.02</v>
      </c>
      <c r="D74" s="117">
        <v>12880565.050000001</v>
      </c>
      <c r="E74" s="117">
        <v>78677.97</v>
      </c>
      <c r="F74" s="116">
        <v>0</v>
      </c>
    </row>
    <row r="75" spans="1:6" x14ac:dyDescent="0.35">
      <c r="A75" s="116" t="s">
        <v>220</v>
      </c>
      <c r="B75" s="116" t="s">
        <v>90</v>
      </c>
      <c r="C75" s="117">
        <v>12959243.02</v>
      </c>
      <c r="D75" s="117">
        <v>12880565.050000001</v>
      </c>
      <c r="E75" s="117">
        <v>78677.97</v>
      </c>
      <c r="F75" s="116">
        <v>0</v>
      </c>
    </row>
    <row r="76" spans="1:6" x14ac:dyDescent="0.35">
      <c r="A76" s="116" t="s">
        <v>221</v>
      </c>
      <c r="B76" s="116" t="s">
        <v>222</v>
      </c>
      <c r="C76" s="117">
        <v>12959243.02</v>
      </c>
      <c r="D76" s="117">
        <v>12880565.050000001</v>
      </c>
      <c r="E76" s="117">
        <v>78677.97</v>
      </c>
      <c r="F76" s="116">
        <v>0</v>
      </c>
    </row>
    <row r="77" spans="1:6" x14ac:dyDescent="0.35">
      <c r="A77" s="116">
        <v>196</v>
      </c>
      <c r="B77" s="116" t="s">
        <v>91</v>
      </c>
      <c r="C77" s="117">
        <v>766905.84</v>
      </c>
      <c r="D77" s="117">
        <v>713242.32</v>
      </c>
      <c r="E77" s="117">
        <v>53663.519999999997</v>
      </c>
      <c r="F77" s="116">
        <v>0</v>
      </c>
    </row>
    <row r="78" spans="1:6" x14ac:dyDescent="0.35">
      <c r="A78" s="116" t="s">
        <v>223</v>
      </c>
      <c r="B78" s="116" t="s">
        <v>224</v>
      </c>
      <c r="C78" s="117">
        <v>766905.84</v>
      </c>
      <c r="D78" s="117">
        <v>713242.32</v>
      </c>
      <c r="E78" s="117">
        <v>53663.519999999997</v>
      </c>
      <c r="F78" s="116">
        <v>0</v>
      </c>
    </row>
    <row r="79" spans="1:6" x14ac:dyDescent="0.35">
      <c r="A79" s="116" t="s">
        <v>225</v>
      </c>
      <c r="B79" s="116" t="s">
        <v>224</v>
      </c>
      <c r="C79" s="117">
        <v>766905.84</v>
      </c>
      <c r="D79" s="117">
        <v>713242.32</v>
      </c>
      <c r="E79" s="117">
        <v>53663.519999999997</v>
      </c>
      <c r="F79" s="116">
        <v>0</v>
      </c>
    </row>
    <row r="80" spans="1:6" x14ac:dyDescent="0.35">
      <c r="A80" s="116" t="s">
        <v>226</v>
      </c>
      <c r="B80" s="116" t="s">
        <v>224</v>
      </c>
      <c r="C80" s="117">
        <v>766905.84</v>
      </c>
      <c r="D80" s="117">
        <v>713242.32</v>
      </c>
      <c r="E80" s="117">
        <v>53663.519999999997</v>
      </c>
      <c r="F80" s="116">
        <v>0</v>
      </c>
    </row>
    <row r="81" spans="1:6" x14ac:dyDescent="0.35">
      <c r="A81" s="116">
        <v>226</v>
      </c>
      <c r="B81" s="116" t="s">
        <v>85</v>
      </c>
      <c r="C81" s="117">
        <v>25847.77</v>
      </c>
      <c r="D81" s="116">
        <v>0</v>
      </c>
      <c r="E81" s="117">
        <v>25847.77</v>
      </c>
      <c r="F81" s="116">
        <v>0</v>
      </c>
    </row>
    <row r="82" spans="1:6" x14ac:dyDescent="0.35">
      <c r="A82" s="116" t="s">
        <v>227</v>
      </c>
      <c r="B82" s="116" t="s">
        <v>85</v>
      </c>
      <c r="C82" s="117">
        <v>25847.77</v>
      </c>
      <c r="D82" s="116">
        <v>0</v>
      </c>
      <c r="E82" s="117">
        <v>25847.77</v>
      </c>
      <c r="F82" s="116">
        <v>0</v>
      </c>
    </row>
    <row r="83" spans="1:6" x14ac:dyDescent="0.35">
      <c r="A83" s="116" t="s">
        <v>228</v>
      </c>
      <c r="B83" s="116" t="s">
        <v>85</v>
      </c>
      <c r="C83" s="117">
        <v>25847.77</v>
      </c>
      <c r="D83" s="116">
        <v>0</v>
      </c>
      <c r="E83" s="117">
        <v>25847.77</v>
      </c>
      <c r="F83" s="116">
        <v>0</v>
      </c>
    </row>
    <row r="84" spans="1:6" x14ac:dyDescent="0.35">
      <c r="A84" s="116" t="s">
        <v>229</v>
      </c>
      <c r="B84" s="116" t="s">
        <v>230</v>
      </c>
      <c r="C84" s="117">
        <v>13347.77</v>
      </c>
      <c r="D84" s="116">
        <v>0</v>
      </c>
      <c r="E84" s="117">
        <v>13347.77</v>
      </c>
      <c r="F84" s="116">
        <v>0</v>
      </c>
    </row>
    <row r="85" spans="1:6" x14ac:dyDescent="0.35">
      <c r="A85" s="116" t="s">
        <v>231</v>
      </c>
      <c r="B85" s="116" t="s">
        <v>232</v>
      </c>
      <c r="C85" s="117">
        <v>12500</v>
      </c>
      <c r="D85" s="116">
        <v>0</v>
      </c>
      <c r="E85" s="117">
        <v>12500</v>
      </c>
      <c r="F85" s="116">
        <v>0</v>
      </c>
    </row>
    <row r="86" spans="1:6" x14ac:dyDescent="0.35">
      <c r="A86" s="116">
        <v>242</v>
      </c>
      <c r="B86" s="116" t="s">
        <v>92</v>
      </c>
      <c r="C86" s="116">
        <v>48.76</v>
      </c>
      <c r="D86" s="116">
        <v>0</v>
      </c>
      <c r="E86" s="116">
        <v>48.76</v>
      </c>
      <c r="F86" s="116">
        <v>0</v>
      </c>
    </row>
    <row r="87" spans="1:6" x14ac:dyDescent="0.35">
      <c r="A87" s="116" t="s">
        <v>233</v>
      </c>
      <c r="B87" s="116" t="s">
        <v>234</v>
      </c>
      <c r="C87" s="116">
        <v>3</v>
      </c>
      <c r="D87" s="116">
        <v>0</v>
      </c>
      <c r="E87" s="116">
        <v>3</v>
      </c>
      <c r="F87" s="116">
        <v>0</v>
      </c>
    </row>
    <row r="88" spans="1:6" x14ac:dyDescent="0.35">
      <c r="A88" s="116" t="s">
        <v>235</v>
      </c>
      <c r="B88" s="116" t="s">
        <v>234</v>
      </c>
      <c r="C88" s="116">
        <v>3</v>
      </c>
      <c r="D88" s="116">
        <v>0</v>
      </c>
      <c r="E88" s="116">
        <v>3</v>
      </c>
      <c r="F88" s="116">
        <v>0</v>
      </c>
    </row>
    <row r="89" spans="1:6" x14ac:dyDescent="0.35">
      <c r="A89" s="116" t="s">
        <v>236</v>
      </c>
      <c r="B89" s="116" t="s">
        <v>237</v>
      </c>
      <c r="C89" s="116">
        <v>1</v>
      </c>
      <c r="D89" s="116">
        <v>0</v>
      </c>
      <c r="E89" s="116">
        <v>1</v>
      </c>
      <c r="F89" s="116">
        <v>0</v>
      </c>
    </row>
    <row r="90" spans="1:6" x14ac:dyDescent="0.35">
      <c r="A90" s="116" t="s">
        <v>238</v>
      </c>
      <c r="B90" s="116" t="s">
        <v>239</v>
      </c>
      <c r="C90" s="116">
        <v>1</v>
      </c>
      <c r="D90" s="116">
        <v>0</v>
      </c>
      <c r="E90" s="116">
        <v>1</v>
      </c>
      <c r="F90" s="116">
        <v>0</v>
      </c>
    </row>
    <row r="91" spans="1:6" x14ac:dyDescent="0.35">
      <c r="A91" s="116" t="s">
        <v>240</v>
      </c>
      <c r="B91" s="116" t="s">
        <v>241</v>
      </c>
      <c r="C91" s="116">
        <v>1</v>
      </c>
      <c r="D91" s="116">
        <v>0</v>
      </c>
      <c r="E91" s="116">
        <v>1</v>
      </c>
      <c r="F91" s="116">
        <v>0</v>
      </c>
    </row>
    <row r="92" spans="1:6" x14ac:dyDescent="0.35">
      <c r="A92" s="116" t="s">
        <v>242</v>
      </c>
      <c r="B92" s="116" t="s">
        <v>243</v>
      </c>
      <c r="C92" s="116">
        <v>45.76</v>
      </c>
      <c r="D92" s="116">
        <v>0</v>
      </c>
      <c r="E92" s="116">
        <v>45.76</v>
      </c>
      <c r="F92" s="116">
        <v>0</v>
      </c>
    </row>
    <row r="93" spans="1:6" x14ac:dyDescent="0.35">
      <c r="A93" s="116" t="s">
        <v>244</v>
      </c>
      <c r="B93" s="116" t="s">
        <v>243</v>
      </c>
      <c r="C93" s="116">
        <v>45.76</v>
      </c>
      <c r="D93" s="116">
        <v>0</v>
      </c>
      <c r="E93" s="116">
        <v>45.76</v>
      </c>
      <c r="F93" s="116">
        <v>0</v>
      </c>
    </row>
    <row r="94" spans="1:6" x14ac:dyDescent="0.35">
      <c r="A94" s="116" t="s">
        <v>245</v>
      </c>
      <c r="B94" s="116" t="s">
        <v>246</v>
      </c>
      <c r="C94" s="116">
        <v>45.76</v>
      </c>
      <c r="D94" s="116">
        <v>0</v>
      </c>
      <c r="E94" s="116">
        <v>45.76</v>
      </c>
      <c r="F94" s="116">
        <v>0</v>
      </c>
    </row>
    <row r="95" spans="1:6" x14ac:dyDescent="0.35">
      <c r="A95" s="116">
        <v>252</v>
      </c>
      <c r="B95" s="116" t="s">
        <v>93</v>
      </c>
      <c r="C95" s="117">
        <v>26108872</v>
      </c>
      <c r="D95" s="116">
        <v>0</v>
      </c>
      <c r="E95" s="117">
        <v>26108872</v>
      </c>
      <c r="F95" s="116">
        <v>0</v>
      </c>
    </row>
    <row r="96" spans="1:6" x14ac:dyDescent="0.35">
      <c r="A96" s="116" t="s">
        <v>247</v>
      </c>
      <c r="B96" s="116" t="s">
        <v>248</v>
      </c>
      <c r="C96" s="117">
        <v>2080365</v>
      </c>
      <c r="D96" s="116">
        <v>0</v>
      </c>
      <c r="E96" s="117">
        <v>2080365</v>
      </c>
      <c r="F96" s="116">
        <v>0</v>
      </c>
    </row>
    <row r="97" spans="1:6" x14ac:dyDescent="0.35">
      <c r="A97" s="116" t="s">
        <v>249</v>
      </c>
      <c r="B97" s="116" t="s">
        <v>248</v>
      </c>
      <c r="C97" s="117">
        <v>2080365</v>
      </c>
      <c r="D97" s="116">
        <v>0</v>
      </c>
      <c r="E97" s="117">
        <v>2080365</v>
      </c>
      <c r="F97" s="116">
        <v>0</v>
      </c>
    </row>
    <row r="98" spans="1:6" x14ac:dyDescent="0.35">
      <c r="A98" s="116" t="s">
        <v>250</v>
      </c>
      <c r="B98" s="116" t="s">
        <v>251</v>
      </c>
      <c r="C98" s="117">
        <v>2080365</v>
      </c>
      <c r="D98" s="116">
        <v>0</v>
      </c>
      <c r="E98" s="117">
        <v>2080365</v>
      </c>
      <c r="F98" s="116">
        <v>0</v>
      </c>
    </row>
    <row r="99" spans="1:6" x14ac:dyDescent="0.35">
      <c r="A99" s="116" t="s">
        <v>252</v>
      </c>
      <c r="B99" s="116" t="s">
        <v>253</v>
      </c>
      <c r="C99" s="117">
        <v>24028507</v>
      </c>
      <c r="D99" s="116">
        <v>0</v>
      </c>
      <c r="E99" s="117">
        <v>24028507</v>
      </c>
      <c r="F99" s="116">
        <v>0</v>
      </c>
    </row>
    <row r="100" spans="1:6" x14ac:dyDescent="0.35">
      <c r="A100" s="116" t="s">
        <v>254</v>
      </c>
      <c r="B100" s="116" t="s">
        <v>253</v>
      </c>
      <c r="C100" s="117">
        <v>24028507</v>
      </c>
      <c r="D100" s="116">
        <v>0</v>
      </c>
      <c r="E100" s="117">
        <v>24028507</v>
      </c>
      <c r="F100" s="116">
        <v>0</v>
      </c>
    </row>
    <row r="101" spans="1:6" x14ac:dyDescent="0.35">
      <c r="A101" s="116" t="s">
        <v>255</v>
      </c>
      <c r="B101" s="116" t="s">
        <v>256</v>
      </c>
      <c r="C101" s="117">
        <v>24028507</v>
      </c>
      <c r="D101" s="116">
        <v>0</v>
      </c>
      <c r="E101" s="117">
        <v>24028507</v>
      </c>
      <c r="F101" s="116">
        <v>0</v>
      </c>
    </row>
    <row r="102" spans="1:6" x14ac:dyDescent="0.35">
      <c r="A102" s="116">
        <v>254</v>
      </c>
      <c r="B102" s="116" t="s">
        <v>94</v>
      </c>
      <c r="C102" s="117">
        <v>1983240.64</v>
      </c>
      <c r="D102" s="117">
        <v>155260.4</v>
      </c>
      <c r="E102" s="117">
        <v>1827980.24</v>
      </c>
      <c r="F102" s="116">
        <v>0</v>
      </c>
    </row>
    <row r="103" spans="1:6" x14ac:dyDescent="0.35">
      <c r="A103" s="116" t="s">
        <v>257</v>
      </c>
      <c r="B103" s="116" t="s">
        <v>94</v>
      </c>
      <c r="C103" s="117">
        <v>1441410.89</v>
      </c>
      <c r="D103" s="117">
        <v>155260.4</v>
      </c>
      <c r="E103" s="117">
        <v>1286150.49</v>
      </c>
      <c r="F103" s="116">
        <v>0</v>
      </c>
    </row>
    <row r="104" spans="1:6" x14ac:dyDescent="0.35">
      <c r="A104" s="116" t="s">
        <v>258</v>
      </c>
      <c r="B104" s="116" t="s">
        <v>259</v>
      </c>
      <c r="C104" s="117">
        <v>1441410.89</v>
      </c>
      <c r="D104" s="117">
        <v>155260.4</v>
      </c>
      <c r="E104" s="117">
        <v>1286150.49</v>
      </c>
      <c r="F104" s="116">
        <v>0</v>
      </c>
    </row>
    <row r="105" spans="1:6" x14ac:dyDescent="0.35">
      <c r="A105" s="116" t="s">
        <v>260</v>
      </c>
      <c r="B105" s="116" t="s">
        <v>259</v>
      </c>
      <c r="C105" s="117">
        <v>1441410.89</v>
      </c>
      <c r="D105" s="117">
        <v>155260.4</v>
      </c>
      <c r="E105" s="117">
        <v>1286150.49</v>
      </c>
      <c r="F105" s="116">
        <v>0</v>
      </c>
    </row>
    <row r="106" spans="1:6" x14ac:dyDescent="0.35">
      <c r="A106" s="116" t="s">
        <v>261</v>
      </c>
      <c r="B106" s="116" t="s">
        <v>262</v>
      </c>
      <c r="C106" s="117">
        <v>541829.75</v>
      </c>
      <c r="D106" s="116">
        <v>0</v>
      </c>
      <c r="E106" s="117">
        <v>541829.75</v>
      </c>
      <c r="F106" s="116">
        <v>0</v>
      </c>
    </row>
    <row r="107" spans="1:6" x14ac:dyDescent="0.35">
      <c r="A107" s="116" t="s">
        <v>263</v>
      </c>
      <c r="B107" s="116" t="s">
        <v>262</v>
      </c>
      <c r="C107" s="117">
        <v>541829.75</v>
      </c>
      <c r="D107" s="116">
        <v>0</v>
      </c>
      <c r="E107" s="117">
        <v>541829.75</v>
      </c>
      <c r="F107" s="116">
        <v>0</v>
      </c>
    </row>
    <row r="108" spans="1:6" x14ac:dyDescent="0.35">
      <c r="A108" s="116" t="s">
        <v>264</v>
      </c>
      <c r="B108" s="116" t="s">
        <v>265</v>
      </c>
      <c r="C108" s="117">
        <v>541829.75</v>
      </c>
      <c r="D108" s="116">
        <v>0</v>
      </c>
      <c r="E108" s="117">
        <v>541829.75</v>
      </c>
      <c r="F108" s="116">
        <v>0</v>
      </c>
    </row>
    <row r="109" spans="1:6" x14ac:dyDescent="0.35">
      <c r="A109" s="116">
        <v>255</v>
      </c>
      <c r="B109" s="116" t="s">
        <v>95</v>
      </c>
      <c r="C109" s="117">
        <v>812560.43</v>
      </c>
      <c r="D109" s="117">
        <v>1863.56</v>
      </c>
      <c r="E109" s="117">
        <v>810696.87</v>
      </c>
      <c r="F109" s="116">
        <v>0</v>
      </c>
    </row>
    <row r="110" spans="1:6" x14ac:dyDescent="0.35">
      <c r="A110" s="116" t="s">
        <v>266</v>
      </c>
      <c r="B110" s="116" t="s">
        <v>95</v>
      </c>
      <c r="C110" s="117">
        <v>812560.43</v>
      </c>
      <c r="D110" s="117">
        <v>1863.56</v>
      </c>
      <c r="E110" s="117">
        <v>810696.87</v>
      </c>
      <c r="F110" s="116">
        <v>0</v>
      </c>
    </row>
    <row r="111" spans="1:6" x14ac:dyDescent="0.35">
      <c r="A111" s="116" t="s">
        <v>267</v>
      </c>
      <c r="B111" s="116" t="s">
        <v>95</v>
      </c>
      <c r="C111" s="117">
        <v>812560.43</v>
      </c>
      <c r="D111" s="117">
        <v>1863.56</v>
      </c>
      <c r="E111" s="117">
        <v>810696.87</v>
      </c>
      <c r="F111" s="116">
        <v>0</v>
      </c>
    </row>
    <row r="112" spans="1:6" x14ac:dyDescent="0.35">
      <c r="A112" s="116" t="s">
        <v>268</v>
      </c>
      <c r="B112" s="116" t="s">
        <v>269</v>
      </c>
      <c r="C112" s="117">
        <v>9995.99</v>
      </c>
      <c r="D112" s="116">
        <v>0</v>
      </c>
      <c r="E112" s="117">
        <v>9995.99</v>
      </c>
      <c r="F112" s="116">
        <v>0</v>
      </c>
    </row>
    <row r="113" spans="1:6" x14ac:dyDescent="0.35">
      <c r="A113" s="116" t="s">
        <v>270</v>
      </c>
      <c r="B113" s="116" t="s">
        <v>271</v>
      </c>
      <c r="C113" s="117">
        <v>326089.69</v>
      </c>
      <c r="D113" s="116">
        <v>0</v>
      </c>
      <c r="E113" s="117">
        <v>326089.69</v>
      </c>
      <c r="F113" s="116">
        <v>0</v>
      </c>
    </row>
    <row r="114" spans="1:6" x14ac:dyDescent="0.35">
      <c r="A114" s="116" t="s">
        <v>272</v>
      </c>
      <c r="B114" s="116" t="s">
        <v>273</v>
      </c>
      <c r="C114" s="117">
        <v>22367.37</v>
      </c>
      <c r="D114" s="116">
        <v>0</v>
      </c>
      <c r="E114" s="117">
        <v>22367.37</v>
      </c>
      <c r="F114" s="116">
        <v>0</v>
      </c>
    </row>
    <row r="115" spans="1:6" x14ac:dyDescent="0.35">
      <c r="A115" s="116" t="s">
        <v>274</v>
      </c>
      <c r="B115" s="116" t="s">
        <v>275</v>
      </c>
      <c r="C115" s="117">
        <v>454107.38</v>
      </c>
      <c r="D115" s="117">
        <v>1863.56</v>
      </c>
      <c r="E115" s="117">
        <v>452243.82</v>
      </c>
      <c r="F115" s="116">
        <v>0</v>
      </c>
    </row>
    <row r="116" spans="1:6" x14ac:dyDescent="0.35">
      <c r="A116" s="116">
        <v>257</v>
      </c>
      <c r="B116" s="116" t="s">
        <v>96</v>
      </c>
      <c r="C116" s="117">
        <v>149360.92000000001</v>
      </c>
      <c r="D116" s="117">
        <v>6713397.0300000003</v>
      </c>
      <c r="E116" s="116">
        <v>0</v>
      </c>
      <c r="F116" s="117">
        <v>6564036.1100000003</v>
      </c>
    </row>
    <row r="117" spans="1:6" x14ac:dyDescent="0.35">
      <c r="A117" s="116" t="s">
        <v>276</v>
      </c>
      <c r="B117" s="116" t="s">
        <v>277</v>
      </c>
      <c r="C117" s="117">
        <v>149360.92000000001</v>
      </c>
      <c r="D117" s="117">
        <v>1673948.7</v>
      </c>
      <c r="E117" s="116">
        <v>0</v>
      </c>
      <c r="F117" s="117">
        <v>1524587.78</v>
      </c>
    </row>
    <row r="118" spans="1:6" x14ac:dyDescent="0.35">
      <c r="A118" s="116" t="s">
        <v>278</v>
      </c>
      <c r="B118" s="116" t="s">
        <v>277</v>
      </c>
      <c r="C118" s="117">
        <v>149360.92000000001</v>
      </c>
      <c r="D118" s="117">
        <v>1673948.7</v>
      </c>
      <c r="E118" s="116">
        <v>0</v>
      </c>
      <c r="F118" s="117">
        <v>1524587.78</v>
      </c>
    </row>
    <row r="119" spans="1:6" x14ac:dyDescent="0.35">
      <c r="A119" s="116" t="s">
        <v>279</v>
      </c>
      <c r="B119" s="116" t="s">
        <v>280</v>
      </c>
      <c r="C119" s="116">
        <v>0</v>
      </c>
      <c r="D119" s="117">
        <v>416073.18</v>
      </c>
      <c r="E119" s="116">
        <v>0</v>
      </c>
      <c r="F119" s="117">
        <v>416073.18</v>
      </c>
    </row>
    <row r="120" spans="1:6" x14ac:dyDescent="0.35">
      <c r="A120" s="116" t="s">
        <v>281</v>
      </c>
      <c r="B120" s="116" t="s">
        <v>282</v>
      </c>
      <c r="C120" s="117">
        <v>147497.37</v>
      </c>
      <c r="D120" s="117">
        <v>727817.88</v>
      </c>
      <c r="E120" s="116">
        <v>0</v>
      </c>
      <c r="F120" s="117">
        <v>580320.51</v>
      </c>
    </row>
    <row r="121" spans="1:6" x14ac:dyDescent="0.35">
      <c r="A121" s="116" t="s">
        <v>283</v>
      </c>
      <c r="B121" s="116" t="s">
        <v>284</v>
      </c>
      <c r="C121" s="117">
        <v>1863.55</v>
      </c>
      <c r="D121" s="117">
        <v>530057.64</v>
      </c>
      <c r="E121" s="116">
        <v>0</v>
      </c>
      <c r="F121" s="117">
        <v>528194.09</v>
      </c>
    </row>
    <row r="122" spans="1:6" x14ac:dyDescent="0.35">
      <c r="A122" s="116" t="s">
        <v>285</v>
      </c>
      <c r="B122" s="116" t="s">
        <v>286</v>
      </c>
      <c r="C122" s="116">
        <v>0</v>
      </c>
      <c r="D122" s="117">
        <v>5039448.33</v>
      </c>
      <c r="E122" s="116">
        <v>0</v>
      </c>
      <c r="F122" s="117">
        <v>5039448.33</v>
      </c>
    </row>
    <row r="123" spans="1:6" x14ac:dyDescent="0.35">
      <c r="A123" s="116" t="s">
        <v>287</v>
      </c>
      <c r="B123" s="116" t="s">
        <v>288</v>
      </c>
      <c r="C123" s="116">
        <v>0</v>
      </c>
      <c r="D123" s="117">
        <v>5039448.33</v>
      </c>
      <c r="E123" s="116">
        <v>0</v>
      </c>
      <c r="F123" s="117">
        <v>5039448.33</v>
      </c>
    </row>
    <row r="124" spans="1:6" x14ac:dyDescent="0.35">
      <c r="A124" s="116" t="s">
        <v>289</v>
      </c>
      <c r="B124" s="116" t="s">
        <v>290</v>
      </c>
      <c r="C124" s="116">
        <v>0</v>
      </c>
      <c r="D124" s="117">
        <v>4805703.4800000004</v>
      </c>
      <c r="E124" s="116">
        <v>0</v>
      </c>
      <c r="F124" s="117">
        <v>4805703.4800000004</v>
      </c>
    </row>
    <row r="125" spans="1:6" x14ac:dyDescent="0.35">
      <c r="A125" s="116" t="s">
        <v>291</v>
      </c>
      <c r="B125" s="116" t="s">
        <v>292</v>
      </c>
      <c r="C125" s="116">
        <v>0</v>
      </c>
      <c r="D125" s="117">
        <v>144487.96</v>
      </c>
      <c r="E125" s="116">
        <v>0</v>
      </c>
      <c r="F125" s="117">
        <v>144487.96</v>
      </c>
    </row>
    <row r="126" spans="1:6" x14ac:dyDescent="0.35">
      <c r="A126" s="116" t="s">
        <v>293</v>
      </c>
      <c r="B126" s="116" t="s">
        <v>294</v>
      </c>
      <c r="C126" s="116">
        <v>0</v>
      </c>
      <c r="D126" s="117">
        <v>89256.89</v>
      </c>
      <c r="E126" s="116">
        <v>0</v>
      </c>
      <c r="F126" s="117">
        <v>89256.89</v>
      </c>
    </row>
    <row r="127" spans="1:6" x14ac:dyDescent="0.35">
      <c r="A127" s="116">
        <v>260</v>
      </c>
      <c r="B127" s="116" t="s">
        <v>97</v>
      </c>
      <c r="C127" s="117">
        <v>21681424.149999999</v>
      </c>
      <c r="D127" s="116">
        <v>0</v>
      </c>
      <c r="E127" s="117">
        <v>21681424.149999999</v>
      </c>
      <c r="F127" s="116">
        <v>0</v>
      </c>
    </row>
    <row r="128" spans="1:6" x14ac:dyDescent="0.35">
      <c r="A128" s="116" t="s">
        <v>295</v>
      </c>
      <c r="B128" s="116" t="s">
        <v>97</v>
      </c>
      <c r="C128" s="117">
        <v>21681424.149999999</v>
      </c>
      <c r="D128" s="116">
        <v>0</v>
      </c>
      <c r="E128" s="117">
        <v>21681424.149999999</v>
      </c>
      <c r="F128" s="116">
        <v>0</v>
      </c>
    </row>
    <row r="129" spans="1:6" x14ac:dyDescent="0.35">
      <c r="A129" s="116" t="s">
        <v>296</v>
      </c>
      <c r="B129" s="116" t="s">
        <v>97</v>
      </c>
      <c r="C129" s="117">
        <v>21681424.149999999</v>
      </c>
      <c r="D129" s="116">
        <v>0</v>
      </c>
      <c r="E129" s="117">
        <v>21681424.149999999</v>
      </c>
      <c r="F129" s="116">
        <v>0</v>
      </c>
    </row>
    <row r="130" spans="1:6" x14ac:dyDescent="0.35">
      <c r="A130" s="116" t="s">
        <v>297</v>
      </c>
      <c r="B130" s="116" t="s">
        <v>298</v>
      </c>
      <c r="C130" s="117">
        <v>21681424.149999999</v>
      </c>
      <c r="D130" s="116">
        <v>0</v>
      </c>
      <c r="E130" s="117">
        <v>21681424.149999999</v>
      </c>
      <c r="F130" s="116">
        <v>0</v>
      </c>
    </row>
    <row r="131" spans="1:6" x14ac:dyDescent="0.35">
      <c r="A131" s="116">
        <v>267</v>
      </c>
      <c r="B131" s="116" t="s">
        <v>98</v>
      </c>
      <c r="C131" s="117">
        <v>57653.49</v>
      </c>
      <c r="D131" s="116">
        <v>0</v>
      </c>
      <c r="E131" s="117">
        <v>57653.49</v>
      </c>
      <c r="F131" s="116">
        <v>0</v>
      </c>
    </row>
    <row r="132" spans="1:6" x14ac:dyDescent="0.35">
      <c r="A132" s="116" t="s">
        <v>299</v>
      </c>
      <c r="B132" s="116" t="s">
        <v>98</v>
      </c>
      <c r="C132" s="117">
        <v>54600.58</v>
      </c>
      <c r="D132" s="116">
        <v>0</v>
      </c>
      <c r="E132" s="117">
        <v>54600.58</v>
      </c>
      <c r="F132" s="116">
        <v>0</v>
      </c>
    </row>
    <row r="133" spans="1:6" x14ac:dyDescent="0.35">
      <c r="A133" s="116" t="s">
        <v>300</v>
      </c>
      <c r="B133" s="116" t="s">
        <v>98</v>
      </c>
      <c r="C133" s="117">
        <v>54600.58</v>
      </c>
      <c r="D133" s="116">
        <v>0</v>
      </c>
      <c r="E133" s="117">
        <v>54600.58</v>
      </c>
      <c r="F133" s="116">
        <v>0</v>
      </c>
    </row>
    <row r="134" spans="1:6" x14ac:dyDescent="0.35">
      <c r="A134" s="116" t="s">
        <v>301</v>
      </c>
      <c r="B134" s="116" t="s">
        <v>302</v>
      </c>
      <c r="C134" s="117">
        <v>54600.58</v>
      </c>
      <c r="D134" s="116">
        <v>0</v>
      </c>
      <c r="E134" s="117">
        <v>54600.58</v>
      </c>
      <c r="F134" s="116">
        <v>0</v>
      </c>
    </row>
    <row r="135" spans="1:6" x14ac:dyDescent="0.35">
      <c r="A135" s="116" t="s">
        <v>303</v>
      </c>
      <c r="B135" s="116" t="s">
        <v>98</v>
      </c>
      <c r="C135" s="117">
        <v>3052.91</v>
      </c>
      <c r="D135" s="116">
        <v>0</v>
      </c>
      <c r="E135" s="117">
        <v>3052.91</v>
      </c>
      <c r="F135" s="116">
        <v>0</v>
      </c>
    </row>
    <row r="136" spans="1:6" x14ac:dyDescent="0.35">
      <c r="A136" s="116" t="s">
        <v>304</v>
      </c>
      <c r="B136" s="116" t="s">
        <v>305</v>
      </c>
      <c r="C136" s="117">
        <v>3052.91</v>
      </c>
      <c r="D136" s="116">
        <v>0</v>
      </c>
      <c r="E136" s="117">
        <v>3052.91</v>
      </c>
      <c r="F136" s="116">
        <v>0</v>
      </c>
    </row>
    <row r="137" spans="1:6" x14ac:dyDescent="0.35">
      <c r="A137" s="116" t="s">
        <v>306</v>
      </c>
      <c r="B137" s="116" t="s">
        <v>307</v>
      </c>
      <c r="C137" s="117">
        <v>3052.91</v>
      </c>
      <c r="D137" s="116">
        <v>0</v>
      </c>
      <c r="E137" s="117">
        <v>3052.91</v>
      </c>
      <c r="F137" s="116">
        <v>0</v>
      </c>
    </row>
    <row r="138" spans="1:6" x14ac:dyDescent="0.35">
      <c r="A138" s="116">
        <v>268</v>
      </c>
      <c r="B138" s="116" t="s">
        <v>96</v>
      </c>
      <c r="C138" s="116">
        <v>0</v>
      </c>
      <c r="D138" s="117">
        <v>12795321.41</v>
      </c>
      <c r="E138" s="116">
        <v>0</v>
      </c>
      <c r="F138" s="117">
        <v>12795321.41</v>
      </c>
    </row>
    <row r="139" spans="1:6" x14ac:dyDescent="0.35">
      <c r="A139" s="116" t="s">
        <v>308</v>
      </c>
      <c r="B139" s="116" t="s">
        <v>96</v>
      </c>
      <c r="C139" s="116">
        <v>0</v>
      </c>
      <c r="D139" s="117">
        <v>1108321.68</v>
      </c>
      <c r="E139" s="116">
        <v>0</v>
      </c>
      <c r="F139" s="117">
        <v>1108321.68</v>
      </c>
    </row>
    <row r="140" spans="1:6" x14ac:dyDescent="0.35">
      <c r="A140" s="116" t="s">
        <v>309</v>
      </c>
      <c r="B140" s="116" t="s">
        <v>310</v>
      </c>
      <c r="C140" s="116">
        <v>0</v>
      </c>
      <c r="D140" s="117">
        <v>1054444.04</v>
      </c>
      <c r="E140" s="116">
        <v>0</v>
      </c>
      <c r="F140" s="117">
        <v>1054444.04</v>
      </c>
    </row>
    <row r="141" spans="1:6" x14ac:dyDescent="0.35">
      <c r="A141" s="116" t="s">
        <v>311</v>
      </c>
      <c r="B141" s="116" t="s">
        <v>312</v>
      </c>
      <c r="C141" s="116">
        <v>0</v>
      </c>
      <c r="D141" s="117">
        <v>49428.72</v>
      </c>
      <c r="E141" s="116">
        <v>0</v>
      </c>
      <c r="F141" s="117">
        <v>49428.72</v>
      </c>
    </row>
    <row r="142" spans="1:6" x14ac:dyDescent="0.35">
      <c r="A142" s="116" t="s">
        <v>313</v>
      </c>
      <c r="B142" s="116" t="s">
        <v>98</v>
      </c>
      <c r="C142" s="116">
        <v>0</v>
      </c>
      <c r="D142" s="117">
        <v>4448.92</v>
      </c>
      <c r="E142" s="116">
        <v>0</v>
      </c>
      <c r="F142" s="117">
        <v>4448.92</v>
      </c>
    </row>
    <row r="143" spans="1:6" x14ac:dyDescent="0.35">
      <c r="A143" s="116" t="s">
        <v>314</v>
      </c>
      <c r="B143" s="116" t="s">
        <v>286</v>
      </c>
      <c r="C143" s="116">
        <v>0</v>
      </c>
      <c r="D143" s="117">
        <v>11686999.73</v>
      </c>
      <c r="E143" s="116">
        <v>0</v>
      </c>
      <c r="F143" s="117">
        <v>11686999.73</v>
      </c>
    </row>
    <row r="144" spans="1:6" x14ac:dyDescent="0.35">
      <c r="A144" s="116" t="s">
        <v>315</v>
      </c>
      <c r="B144" s="116" t="s">
        <v>288</v>
      </c>
      <c r="C144" s="116">
        <v>0</v>
      </c>
      <c r="D144" s="117">
        <v>11686999.73</v>
      </c>
      <c r="E144" s="116">
        <v>0</v>
      </c>
      <c r="F144" s="117">
        <v>11686999.73</v>
      </c>
    </row>
    <row r="145" spans="1:6" x14ac:dyDescent="0.35">
      <c r="A145" s="116" t="s">
        <v>316</v>
      </c>
      <c r="B145" s="116" t="s">
        <v>317</v>
      </c>
      <c r="C145" s="116">
        <v>0</v>
      </c>
      <c r="D145" s="117">
        <v>11684964.57</v>
      </c>
      <c r="E145" s="116">
        <v>0</v>
      </c>
      <c r="F145" s="117">
        <v>11684964.57</v>
      </c>
    </row>
    <row r="146" spans="1:6" x14ac:dyDescent="0.35">
      <c r="A146" s="116" t="s">
        <v>318</v>
      </c>
      <c r="B146" s="116" t="s">
        <v>319</v>
      </c>
      <c r="C146" s="116">
        <v>0</v>
      </c>
      <c r="D146" s="117">
        <v>2035.16</v>
      </c>
      <c r="E146" s="116">
        <v>0</v>
      </c>
      <c r="F146" s="117">
        <v>2035.16</v>
      </c>
    </row>
    <row r="147" spans="1:6" x14ac:dyDescent="0.35">
      <c r="A147" s="116">
        <v>300</v>
      </c>
      <c r="B147" s="116" t="s">
        <v>99</v>
      </c>
      <c r="C147" s="117">
        <v>21600000</v>
      </c>
      <c r="D147" s="117">
        <v>57375000</v>
      </c>
      <c r="E147" s="116">
        <v>0</v>
      </c>
      <c r="F147" s="117">
        <v>35775000</v>
      </c>
    </row>
    <row r="148" spans="1:6" x14ac:dyDescent="0.35">
      <c r="A148" s="116" t="s">
        <v>320</v>
      </c>
      <c r="B148" s="116" t="s">
        <v>321</v>
      </c>
      <c r="C148" s="117">
        <v>21600000</v>
      </c>
      <c r="D148" s="117">
        <v>57375000</v>
      </c>
      <c r="E148" s="116">
        <v>0</v>
      </c>
      <c r="F148" s="117">
        <v>35775000</v>
      </c>
    </row>
    <row r="149" spans="1:6" x14ac:dyDescent="0.35">
      <c r="A149" s="116" t="s">
        <v>322</v>
      </c>
      <c r="B149" s="116" t="s">
        <v>321</v>
      </c>
      <c r="C149" s="117">
        <v>21600000</v>
      </c>
      <c r="D149" s="117">
        <v>57375000</v>
      </c>
      <c r="E149" s="116">
        <v>0</v>
      </c>
      <c r="F149" s="117">
        <v>35775000</v>
      </c>
    </row>
    <row r="150" spans="1:6" x14ac:dyDescent="0.35">
      <c r="A150" s="116" t="s">
        <v>323</v>
      </c>
      <c r="B150" s="116" t="s">
        <v>324</v>
      </c>
      <c r="C150" s="117">
        <v>7950000</v>
      </c>
      <c r="D150" s="117">
        <v>27025000</v>
      </c>
      <c r="E150" s="116">
        <v>0</v>
      </c>
      <c r="F150" s="117">
        <v>19075000</v>
      </c>
    </row>
    <row r="151" spans="1:6" x14ac:dyDescent="0.35">
      <c r="A151" s="116" t="s">
        <v>325</v>
      </c>
      <c r="B151" s="116" t="s">
        <v>326</v>
      </c>
      <c r="C151" s="117">
        <v>13650000</v>
      </c>
      <c r="D151" s="117">
        <v>30350000</v>
      </c>
      <c r="E151" s="116">
        <v>0</v>
      </c>
      <c r="F151" s="117">
        <v>16700000</v>
      </c>
    </row>
    <row r="152" spans="1:6" x14ac:dyDescent="0.35">
      <c r="A152" s="116">
        <v>320</v>
      </c>
      <c r="B152" s="116" t="s">
        <v>100</v>
      </c>
      <c r="C152" s="117">
        <v>152164505.33000001</v>
      </c>
      <c r="D152" s="117">
        <v>154131062.59999999</v>
      </c>
      <c r="E152" s="116">
        <v>0</v>
      </c>
      <c r="F152" s="117">
        <v>1966557.27</v>
      </c>
    </row>
    <row r="153" spans="1:6" x14ac:dyDescent="0.35">
      <c r="A153" s="116" t="s">
        <v>327</v>
      </c>
      <c r="B153" s="116" t="s">
        <v>100</v>
      </c>
      <c r="C153" s="117">
        <v>152164505.33000001</v>
      </c>
      <c r="D153" s="117">
        <v>154131062.59999999</v>
      </c>
      <c r="E153" s="116">
        <v>0</v>
      </c>
      <c r="F153" s="117">
        <v>1966557.27</v>
      </c>
    </row>
    <row r="154" spans="1:6" x14ac:dyDescent="0.35">
      <c r="A154" s="116" t="s">
        <v>328</v>
      </c>
      <c r="B154" s="116" t="s">
        <v>329</v>
      </c>
      <c r="C154" s="117">
        <v>97718345.879999995</v>
      </c>
      <c r="D154" s="117">
        <v>97718346.510000005</v>
      </c>
      <c r="E154" s="116">
        <v>0</v>
      </c>
      <c r="F154" s="116">
        <v>0.63</v>
      </c>
    </row>
    <row r="155" spans="1:6" x14ac:dyDescent="0.35">
      <c r="A155" s="116" t="s">
        <v>330</v>
      </c>
      <c r="B155" s="116" t="s">
        <v>331</v>
      </c>
      <c r="C155" s="117">
        <v>97718345.879999995</v>
      </c>
      <c r="D155" s="117">
        <v>97718346.510000005</v>
      </c>
      <c r="E155" s="116">
        <v>0</v>
      </c>
      <c r="F155" s="116">
        <v>0.63</v>
      </c>
    </row>
    <row r="156" spans="1:6" x14ac:dyDescent="0.35">
      <c r="A156" s="116" t="s">
        <v>332</v>
      </c>
      <c r="B156" s="116" t="s">
        <v>333</v>
      </c>
      <c r="C156" s="117">
        <v>54446159.450000003</v>
      </c>
      <c r="D156" s="117">
        <v>56412716.090000004</v>
      </c>
      <c r="E156" s="116">
        <v>0</v>
      </c>
      <c r="F156" s="117">
        <v>1966556.64</v>
      </c>
    </row>
    <row r="157" spans="1:6" x14ac:dyDescent="0.35">
      <c r="A157" s="116" t="s">
        <v>334</v>
      </c>
      <c r="B157" s="116" t="s">
        <v>335</v>
      </c>
      <c r="C157" s="117">
        <v>24930884.93</v>
      </c>
      <c r="D157" s="117">
        <v>25670802.280000001</v>
      </c>
      <c r="E157" s="116">
        <v>0</v>
      </c>
      <c r="F157" s="117">
        <v>739917.35</v>
      </c>
    </row>
    <row r="158" spans="1:6" x14ac:dyDescent="0.35">
      <c r="A158" s="116" t="s">
        <v>336</v>
      </c>
      <c r="B158" s="116" t="s">
        <v>337</v>
      </c>
      <c r="C158" s="117">
        <v>29515274.52</v>
      </c>
      <c r="D158" s="117">
        <v>30741913.809999999</v>
      </c>
      <c r="E158" s="116">
        <v>0</v>
      </c>
      <c r="F158" s="117">
        <v>1226639.29</v>
      </c>
    </row>
    <row r="159" spans="1:6" x14ac:dyDescent="0.35">
      <c r="A159" s="116">
        <v>329</v>
      </c>
      <c r="B159" s="116" t="s">
        <v>101</v>
      </c>
      <c r="C159" s="117">
        <v>1223108.23</v>
      </c>
      <c r="D159" s="117">
        <v>1429134.91</v>
      </c>
      <c r="E159" s="116">
        <v>0</v>
      </c>
      <c r="F159" s="117">
        <v>206026.68</v>
      </c>
    </row>
    <row r="160" spans="1:6" x14ac:dyDescent="0.35">
      <c r="A160" s="116" t="s">
        <v>338</v>
      </c>
      <c r="B160" s="116" t="s">
        <v>101</v>
      </c>
      <c r="C160" s="117">
        <v>1223108.23</v>
      </c>
      <c r="D160" s="117">
        <v>1429134.91</v>
      </c>
      <c r="E160" s="116">
        <v>0</v>
      </c>
      <c r="F160" s="117">
        <v>206026.68</v>
      </c>
    </row>
    <row r="161" spans="1:6" x14ac:dyDescent="0.35">
      <c r="A161" s="116" t="s">
        <v>339</v>
      </c>
      <c r="B161" s="116" t="s">
        <v>101</v>
      </c>
      <c r="C161" s="117">
        <v>1223108.23</v>
      </c>
      <c r="D161" s="117">
        <v>1429134.91</v>
      </c>
      <c r="E161" s="116">
        <v>0</v>
      </c>
      <c r="F161" s="117">
        <v>206026.68</v>
      </c>
    </row>
    <row r="162" spans="1:6" x14ac:dyDescent="0.35">
      <c r="A162" s="116" t="s">
        <v>340</v>
      </c>
      <c r="B162" s="116" t="s">
        <v>341</v>
      </c>
      <c r="C162" s="117">
        <v>293561.49</v>
      </c>
      <c r="D162" s="117">
        <v>293971.49</v>
      </c>
      <c r="E162" s="116">
        <v>0</v>
      </c>
      <c r="F162" s="116">
        <v>410</v>
      </c>
    </row>
    <row r="163" spans="1:6" x14ac:dyDescent="0.35">
      <c r="A163" s="116" t="s">
        <v>342</v>
      </c>
      <c r="B163" s="116" t="s">
        <v>343</v>
      </c>
      <c r="C163" s="117">
        <v>85205.99</v>
      </c>
      <c r="D163" s="117">
        <v>89425.77</v>
      </c>
      <c r="E163" s="116">
        <v>0</v>
      </c>
      <c r="F163" s="117">
        <v>4219.78</v>
      </c>
    </row>
    <row r="164" spans="1:6" x14ac:dyDescent="0.35">
      <c r="A164" s="116" t="s">
        <v>344</v>
      </c>
      <c r="B164" s="116" t="s">
        <v>345</v>
      </c>
      <c r="C164" s="117">
        <v>95043.79</v>
      </c>
      <c r="D164" s="117">
        <v>125397.49</v>
      </c>
      <c r="E164" s="116">
        <v>0</v>
      </c>
      <c r="F164" s="117">
        <v>30353.7</v>
      </c>
    </row>
    <row r="165" spans="1:6" x14ac:dyDescent="0.35">
      <c r="A165" s="116" t="s">
        <v>346</v>
      </c>
      <c r="B165" s="116" t="s">
        <v>347</v>
      </c>
      <c r="C165" s="117">
        <v>171418.61</v>
      </c>
      <c r="D165" s="117">
        <v>198660.14</v>
      </c>
      <c r="E165" s="116">
        <v>0</v>
      </c>
      <c r="F165" s="117">
        <v>27241.53</v>
      </c>
    </row>
    <row r="166" spans="1:6" x14ac:dyDescent="0.35">
      <c r="A166" s="116" t="s">
        <v>348</v>
      </c>
      <c r="B166" s="116" t="s">
        <v>349</v>
      </c>
      <c r="C166" s="117">
        <v>218481.67</v>
      </c>
      <c r="D166" s="117">
        <v>261104.45</v>
      </c>
      <c r="E166" s="116">
        <v>0</v>
      </c>
      <c r="F166" s="117">
        <v>42622.78</v>
      </c>
    </row>
    <row r="167" spans="1:6" x14ac:dyDescent="0.35">
      <c r="A167" s="116" t="s">
        <v>350</v>
      </c>
      <c r="B167" s="116" t="s">
        <v>351</v>
      </c>
      <c r="C167" s="117">
        <v>128639.38</v>
      </c>
      <c r="D167" s="117">
        <v>146513.06</v>
      </c>
      <c r="E167" s="116">
        <v>0</v>
      </c>
      <c r="F167" s="117">
        <v>17873.68</v>
      </c>
    </row>
    <row r="168" spans="1:6" x14ac:dyDescent="0.35">
      <c r="A168" s="116" t="s">
        <v>352</v>
      </c>
      <c r="B168" s="116" t="s">
        <v>353</v>
      </c>
      <c r="C168" s="117">
        <v>212381.4</v>
      </c>
      <c r="D168" s="117">
        <v>247192.4</v>
      </c>
      <c r="E168" s="116">
        <v>0</v>
      </c>
      <c r="F168" s="117">
        <v>34811</v>
      </c>
    </row>
    <row r="169" spans="1:6" x14ac:dyDescent="0.35">
      <c r="A169" s="116" t="s">
        <v>354</v>
      </c>
      <c r="B169" s="116" t="s">
        <v>355</v>
      </c>
      <c r="C169" s="117">
        <v>18375.900000000001</v>
      </c>
      <c r="D169" s="117">
        <v>66870.11</v>
      </c>
      <c r="E169" s="116">
        <v>0</v>
      </c>
      <c r="F169" s="117">
        <v>48494.21</v>
      </c>
    </row>
    <row r="170" spans="1:6" x14ac:dyDescent="0.35">
      <c r="A170" s="116">
        <v>335</v>
      </c>
      <c r="B170" s="116" t="s">
        <v>102</v>
      </c>
      <c r="C170" s="117">
        <v>21239634.719999999</v>
      </c>
      <c r="D170" s="117">
        <v>21494629.66</v>
      </c>
      <c r="E170" s="116">
        <v>0</v>
      </c>
      <c r="F170" s="117">
        <v>254994.94</v>
      </c>
    </row>
    <row r="171" spans="1:6" x14ac:dyDescent="0.35">
      <c r="A171" s="116" t="s">
        <v>356</v>
      </c>
      <c r="B171" s="116" t="s">
        <v>357</v>
      </c>
      <c r="C171" s="117">
        <v>18301045.5</v>
      </c>
      <c r="D171" s="117">
        <v>18444065.449999999</v>
      </c>
      <c r="E171" s="116">
        <v>0</v>
      </c>
      <c r="F171" s="117">
        <v>143019.95000000001</v>
      </c>
    </row>
    <row r="172" spans="1:6" x14ac:dyDescent="0.35">
      <c r="A172" s="116" t="s">
        <v>358</v>
      </c>
      <c r="B172" s="116" t="s">
        <v>357</v>
      </c>
      <c r="C172" s="117">
        <v>18301045.5</v>
      </c>
      <c r="D172" s="117">
        <v>18444065.449999999</v>
      </c>
      <c r="E172" s="116">
        <v>0</v>
      </c>
      <c r="F172" s="117">
        <v>143019.95000000001</v>
      </c>
    </row>
    <row r="173" spans="1:6" x14ac:dyDescent="0.35">
      <c r="A173" s="116" t="s">
        <v>359</v>
      </c>
      <c r="B173" s="116" t="s">
        <v>360</v>
      </c>
      <c r="C173" s="117">
        <v>194349</v>
      </c>
      <c r="D173" s="117">
        <v>196837</v>
      </c>
      <c r="E173" s="116">
        <v>0</v>
      </c>
      <c r="F173" s="117">
        <v>2488</v>
      </c>
    </row>
    <row r="174" spans="1:6" x14ac:dyDescent="0.35">
      <c r="A174" s="116" t="s">
        <v>361</v>
      </c>
      <c r="B174" s="116" t="s">
        <v>362</v>
      </c>
      <c r="C174" s="117">
        <v>194349</v>
      </c>
      <c r="D174" s="117">
        <v>196837</v>
      </c>
      <c r="E174" s="116">
        <v>0</v>
      </c>
      <c r="F174" s="117">
        <v>2488</v>
      </c>
    </row>
    <row r="175" spans="1:6" x14ac:dyDescent="0.35">
      <c r="A175" s="116" t="s">
        <v>363</v>
      </c>
      <c r="B175" s="116" t="s">
        <v>364</v>
      </c>
      <c r="C175" s="117">
        <v>2744240.22</v>
      </c>
      <c r="D175" s="117">
        <v>2853727.21</v>
      </c>
      <c r="E175" s="116">
        <v>0</v>
      </c>
      <c r="F175" s="117">
        <v>109486.99</v>
      </c>
    </row>
    <row r="176" spans="1:6" x14ac:dyDescent="0.35">
      <c r="A176" s="116" t="s">
        <v>365</v>
      </c>
      <c r="B176" s="116" t="s">
        <v>366</v>
      </c>
      <c r="C176" s="117">
        <v>2744240.22</v>
      </c>
      <c r="D176" s="117">
        <v>2853727.21</v>
      </c>
      <c r="E176" s="116">
        <v>0</v>
      </c>
      <c r="F176" s="117">
        <v>109486.99</v>
      </c>
    </row>
    <row r="177" spans="1:6" x14ac:dyDescent="0.35">
      <c r="A177" s="116">
        <v>336</v>
      </c>
      <c r="B177" s="116" t="s">
        <v>103</v>
      </c>
      <c r="C177" s="117">
        <v>12468764.17</v>
      </c>
      <c r="D177" s="117">
        <v>12585476.439999999</v>
      </c>
      <c r="E177" s="116">
        <v>0</v>
      </c>
      <c r="F177" s="117">
        <v>116712.27</v>
      </c>
    </row>
    <row r="178" spans="1:6" x14ac:dyDescent="0.35">
      <c r="A178" s="116" t="s">
        <v>367</v>
      </c>
      <c r="B178" s="116" t="s">
        <v>103</v>
      </c>
      <c r="C178" s="117">
        <v>12468764.17</v>
      </c>
      <c r="D178" s="117">
        <v>12585476.439999999</v>
      </c>
      <c r="E178" s="116">
        <v>0</v>
      </c>
      <c r="F178" s="117">
        <v>116712.27</v>
      </c>
    </row>
    <row r="179" spans="1:6" x14ac:dyDescent="0.35">
      <c r="A179" s="116" t="s">
        <v>368</v>
      </c>
      <c r="B179" s="116" t="s">
        <v>103</v>
      </c>
      <c r="C179" s="117">
        <v>12468764.17</v>
      </c>
      <c r="D179" s="117">
        <v>12585476.439999999</v>
      </c>
      <c r="E179" s="116">
        <v>0</v>
      </c>
      <c r="F179" s="117">
        <v>116712.27</v>
      </c>
    </row>
    <row r="180" spans="1:6" x14ac:dyDescent="0.35">
      <c r="A180" s="116" t="s">
        <v>369</v>
      </c>
      <c r="B180" s="116" t="s">
        <v>103</v>
      </c>
      <c r="C180" s="117">
        <v>12468764.17</v>
      </c>
      <c r="D180" s="117">
        <v>12585476.439999999</v>
      </c>
      <c r="E180" s="116">
        <v>0</v>
      </c>
      <c r="F180" s="117">
        <v>116712.27</v>
      </c>
    </row>
    <row r="181" spans="1:6" x14ac:dyDescent="0.35">
      <c r="A181" s="116">
        <v>360</v>
      </c>
      <c r="B181" s="116" t="s">
        <v>104</v>
      </c>
      <c r="C181" s="117">
        <v>6481515.4199999999</v>
      </c>
      <c r="D181" s="117">
        <v>7894546.5999999996</v>
      </c>
      <c r="E181" s="116">
        <v>0</v>
      </c>
      <c r="F181" s="117">
        <v>1413031.18</v>
      </c>
    </row>
    <row r="182" spans="1:6" x14ac:dyDescent="0.35">
      <c r="A182" s="116" t="s">
        <v>370</v>
      </c>
      <c r="B182" s="116" t="s">
        <v>104</v>
      </c>
      <c r="C182" s="117">
        <v>6481515.4199999999</v>
      </c>
      <c r="D182" s="117">
        <v>7894546.5999999996</v>
      </c>
      <c r="E182" s="116">
        <v>0</v>
      </c>
      <c r="F182" s="117">
        <v>1413031.18</v>
      </c>
    </row>
    <row r="183" spans="1:6" x14ac:dyDescent="0.35">
      <c r="A183" s="116" t="s">
        <v>371</v>
      </c>
      <c r="B183" s="116" t="s">
        <v>372</v>
      </c>
      <c r="C183" s="117">
        <v>4750631.18</v>
      </c>
      <c r="D183" s="117">
        <v>5073823.43</v>
      </c>
      <c r="E183" s="116">
        <v>0</v>
      </c>
      <c r="F183" s="117">
        <v>323192.25</v>
      </c>
    </row>
    <row r="184" spans="1:6" x14ac:dyDescent="0.35">
      <c r="A184" s="116" t="s">
        <v>373</v>
      </c>
      <c r="B184" s="116" t="s">
        <v>374</v>
      </c>
      <c r="C184" s="117">
        <v>4528763.7699999996</v>
      </c>
      <c r="D184" s="117">
        <v>4839902.41</v>
      </c>
      <c r="E184" s="116">
        <v>0</v>
      </c>
      <c r="F184" s="117">
        <v>311138.64</v>
      </c>
    </row>
    <row r="185" spans="1:6" x14ac:dyDescent="0.35">
      <c r="A185" s="116" t="s">
        <v>375</v>
      </c>
      <c r="B185" s="116" t="s">
        <v>376</v>
      </c>
      <c r="C185" s="117">
        <v>57895.59</v>
      </c>
      <c r="D185" s="117">
        <v>60905.14</v>
      </c>
      <c r="E185" s="116">
        <v>0</v>
      </c>
      <c r="F185" s="117">
        <v>3009.55</v>
      </c>
    </row>
    <row r="186" spans="1:6" x14ac:dyDescent="0.35">
      <c r="A186" s="116" t="s">
        <v>377</v>
      </c>
      <c r="B186" s="116" t="s">
        <v>378</v>
      </c>
      <c r="C186" s="117">
        <v>163971.82</v>
      </c>
      <c r="D186" s="117">
        <v>173015.88</v>
      </c>
      <c r="E186" s="116">
        <v>0</v>
      </c>
      <c r="F186" s="117">
        <v>9044.06</v>
      </c>
    </row>
    <row r="187" spans="1:6" x14ac:dyDescent="0.35">
      <c r="A187" s="116" t="s">
        <v>379</v>
      </c>
      <c r="B187" s="116" t="s">
        <v>380</v>
      </c>
      <c r="C187" s="117">
        <v>1623440.25</v>
      </c>
      <c r="D187" s="117">
        <v>2690458.22</v>
      </c>
      <c r="E187" s="116">
        <v>0</v>
      </c>
      <c r="F187" s="117">
        <v>1067017.97</v>
      </c>
    </row>
    <row r="188" spans="1:6" x14ac:dyDescent="0.35">
      <c r="A188" s="116" t="s">
        <v>381</v>
      </c>
      <c r="B188" s="116" t="s">
        <v>382</v>
      </c>
      <c r="C188" s="117">
        <v>1543614.94</v>
      </c>
      <c r="D188" s="117">
        <v>2605694.35</v>
      </c>
      <c r="E188" s="116">
        <v>0</v>
      </c>
      <c r="F188" s="117">
        <v>1062079.4099999999</v>
      </c>
    </row>
    <row r="189" spans="1:6" x14ac:dyDescent="0.35">
      <c r="A189" s="116" t="s">
        <v>383</v>
      </c>
      <c r="B189" s="116" t="s">
        <v>384</v>
      </c>
      <c r="C189" s="117">
        <v>79825.31</v>
      </c>
      <c r="D189" s="117">
        <v>84763.87</v>
      </c>
      <c r="E189" s="116">
        <v>0</v>
      </c>
      <c r="F189" s="117">
        <v>4938.5600000000004</v>
      </c>
    </row>
    <row r="190" spans="1:6" x14ac:dyDescent="0.35">
      <c r="A190" s="116" t="s">
        <v>385</v>
      </c>
      <c r="B190" s="116" t="s">
        <v>386</v>
      </c>
      <c r="C190" s="117">
        <v>107443.99</v>
      </c>
      <c r="D190" s="117">
        <v>130264.95</v>
      </c>
      <c r="E190" s="116">
        <v>0</v>
      </c>
      <c r="F190" s="117">
        <v>22820.959999999999</v>
      </c>
    </row>
    <row r="191" spans="1:6" x14ac:dyDescent="0.35">
      <c r="A191" s="116" t="s">
        <v>387</v>
      </c>
      <c r="B191" s="116" t="s">
        <v>386</v>
      </c>
      <c r="C191" s="117">
        <v>107443.99</v>
      </c>
      <c r="D191" s="117">
        <v>130264.95</v>
      </c>
      <c r="E191" s="116">
        <v>0</v>
      </c>
      <c r="F191" s="117">
        <v>22820.959999999999</v>
      </c>
    </row>
    <row r="192" spans="1:6" x14ac:dyDescent="0.35">
      <c r="A192" s="116">
        <v>361</v>
      </c>
      <c r="B192" s="116" t="s">
        <v>105</v>
      </c>
      <c r="C192" s="117">
        <v>4988029.34</v>
      </c>
      <c r="D192" s="117">
        <v>5522183.3799999999</v>
      </c>
      <c r="E192" s="116">
        <v>0</v>
      </c>
      <c r="F192" s="117">
        <v>534154.04</v>
      </c>
    </row>
    <row r="193" spans="1:6" x14ac:dyDescent="0.35">
      <c r="A193" s="116" t="s">
        <v>388</v>
      </c>
      <c r="B193" s="116" t="s">
        <v>105</v>
      </c>
      <c r="C193" s="117">
        <v>4988029.34</v>
      </c>
      <c r="D193" s="117">
        <v>5522183.3799999999</v>
      </c>
      <c r="E193" s="116">
        <v>0</v>
      </c>
      <c r="F193" s="117">
        <v>534154.04</v>
      </c>
    </row>
    <row r="194" spans="1:6" x14ac:dyDescent="0.35">
      <c r="A194" s="116" t="s">
        <v>389</v>
      </c>
      <c r="B194" s="116" t="s">
        <v>105</v>
      </c>
      <c r="C194" s="117">
        <v>4988029.34</v>
      </c>
      <c r="D194" s="117">
        <v>5522183.3799999999</v>
      </c>
      <c r="E194" s="116">
        <v>0</v>
      </c>
      <c r="F194" s="117">
        <v>534154.04</v>
      </c>
    </row>
    <row r="195" spans="1:6" x14ac:dyDescent="0.35">
      <c r="A195" s="116" t="s">
        <v>390</v>
      </c>
      <c r="B195" s="116" t="s">
        <v>391</v>
      </c>
      <c r="C195" s="117">
        <v>4988029.34</v>
      </c>
      <c r="D195" s="117">
        <v>5522183.3799999999</v>
      </c>
      <c r="E195" s="116">
        <v>0</v>
      </c>
      <c r="F195" s="117">
        <v>534154.04</v>
      </c>
    </row>
    <row r="196" spans="1:6" x14ac:dyDescent="0.35">
      <c r="A196" s="116">
        <v>370</v>
      </c>
      <c r="B196" s="116" t="s">
        <v>447</v>
      </c>
      <c r="C196" s="116">
        <v>0</v>
      </c>
      <c r="D196" s="117">
        <v>7335684.9400000004</v>
      </c>
      <c r="E196" s="116">
        <v>0</v>
      </c>
      <c r="F196" s="117">
        <v>7335684.9400000004</v>
      </c>
    </row>
    <row r="197" spans="1:6" x14ac:dyDescent="0.35">
      <c r="A197" s="116" t="s">
        <v>448</v>
      </c>
      <c r="B197" s="116" t="s">
        <v>447</v>
      </c>
      <c r="C197" s="116">
        <v>0</v>
      </c>
      <c r="D197" s="117">
        <v>7335684.9400000004</v>
      </c>
      <c r="E197" s="116">
        <v>0</v>
      </c>
      <c r="F197" s="117">
        <v>7335684.9400000004</v>
      </c>
    </row>
    <row r="198" spans="1:6" x14ac:dyDescent="0.35">
      <c r="A198" s="116" t="s">
        <v>449</v>
      </c>
      <c r="B198" s="116" t="s">
        <v>447</v>
      </c>
      <c r="C198" s="116">
        <v>0</v>
      </c>
      <c r="D198" s="117">
        <v>7335684.9400000004</v>
      </c>
      <c r="E198" s="116">
        <v>0</v>
      </c>
      <c r="F198" s="117">
        <v>7335684.9400000004</v>
      </c>
    </row>
    <row r="199" spans="1:6" x14ac:dyDescent="0.35">
      <c r="A199" s="116" t="s">
        <v>450</v>
      </c>
      <c r="B199" s="116" t="s">
        <v>447</v>
      </c>
      <c r="C199" s="116">
        <v>0</v>
      </c>
      <c r="D199" s="117">
        <v>7335684.9400000004</v>
      </c>
      <c r="E199" s="116">
        <v>0</v>
      </c>
      <c r="F199" s="117">
        <v>7335684.9400000004</v>
      </c>
    </row>
    <row r="200" spans="1:6" x14ac:dyDescent="0.35">
      <c r="A200" s="116">
        <v>371</v>
      </c>
      <c r="B200" s="116" t="s">
        <v>451</v>
      </c>
      <c r="C200" s="117">
        <v>4790291.71</v>
      </c>
      <c r="D200" s="116">
        <v>0</v>
      </c>
      <c r="E200" s="117">
        <v>4790291.71</v>
      </c>
      <c r="F200" s="116">
        <v>0</v>
      </c>
    </row>
    <row r="201" spans="1:6" x14ac:dyDescent="0.35">
      <c r="A201" s="116" t="s">
        <v>452</v>
      </c>
      <c r="B201" s="116" t="s">
        <v>451</v>
      </c>
      <c r="C201" s="117">
        <v>4790291.71</v>
      </c>
      <c r="D201" s="116">
        <v>0</v>
      </c>
      <c r="E201" s="117">
        <v>4790291.71</v>
      </c>
      <c r="F201" s="116">
        <v>0</v>
      </c>
    </row>
    <row r="202" spans="1:6" x14ac:dyDescent="0.35">
      <c r="A202" s="116" t="s">
        <v>453</v>
      </c>
      <c r="B202" s="116" t="s">
        <v>451</v>
      </c>
      <c r="C202" s="117">
        <v>4790291.71</v>
      </c>
      <c r="D202" s="116">
        <v>0</v>
      </c>
      <c r="E202" s="117">
        <v>4790291.71</v>
      </c>
      <c r="F202" s="116">
        <v>0</v>
      </c>
    </row>
    <row r="203" spans="1:6" x14ac:dyDescent="0.35">
      <c r="A203" s="116" t="s">
        <v>454</v>
      </c>
      <c r="B203" s="116" t="s">
        <v>451</v>
      </c>
      <c r="C203" s="117">
        <v>4790291.71</v>
      </c>
      <c r="D203" s="116">
        <v>0</v>
      </c>
      <c r="E203" s="117">
        <v>4790291.71</v>
      </c>
      <c r="F203" s="116">
        <v>0</v>
      </c>
    </row>
    <row r="204" spans="1:6" x14ac:dyDescent="0.35">
      <c r="A204" s="116">
        <v>381</v>
      </c>
      <c r="B204" s="116" t="s">
        <v>106</v>
      </c>
      <c r="C204" s="117">
        <v>10392302.6</v>
      </c>
      <c r="D204" s="117">
        <v>11223567.800000001</v>
      </c>
      <c r="E204" s="116">
        <v>0</v>
      </c>
      <c r="F204" s="117">
        <v>831265.2</v>
      </c>
    </row>
    <row r="205" spans="1:6" x14ac:dyDescent="0.35">
      <c r="A205" s="116" t="s">
        <v>392</v>
      </c>
      <c r="B205" s="116" t="s">
        <v>106</v>
      </c>
      <c r="C205" s="117">
        <v>10392302.6</v>
      </c>
      <c r="D205" s="117">
        <v>11223567.800000001</v>
      </c>
      <c r="E205" s="116">
        <v>0</v>
      </c>
      <c r="F205" s="117">
        <v>831265.2</v>
      </c>
    </row>
    <row r="206" spans="1:6" x14ac:dyDescent="0.35">
      <c r="A206" s="116" t="s">
        <v>393</v>
      </c>
      <c r="B206" s="116" t="s">
        <v>106</v>
      </c>
      <c r="C206" s="117">
        <v>10392302.6</v>
      </c>
      <c r="D206" s="117">
        <v>11223567.800000001</v>
      </c>
      <c r="E206" s="116">
        <v>0</v>
      </c>
      <c r="F206" s="117">
        <v>831265.2</v>
      </c>
    </row>
    <row r="207" spans="1:6" x14ac:dyDescent="0.35">
      <c r="A207" s="116" t="s">
        <v>394</v>
      </c>
      <c r="B207" s="116" t="s">
        <v>395</v>
      </c>
      <c r="C207" s="117">
        <v>4467663.63</v>
      </c>
      <c r="D207" s="117">
        <v>4862708.18</v>
      </c>
      <c r="E207" s="116">
        <v>0</v>
      </c>
      <c r="F207" s="117">
        <v>395044.55</v>
      </c>
    </row>
    <row r="208" spans="1:6" x14ac:dyDescent="0.35">
      <c r="A208" s="116" t="s">
        <v>396</v>
      </c>
      <c r="B208" s="116" t="s">
        <v>397</v>
      </c>
      <c r="C208" s="117">
        <v>5924638.9699999997</v>
      </c>
      <c r="D208" s="117">
        <v>6360859.6200000001</v>
      </c>
      <c r="E208" s="116">
        <v>0</v>
      </c>
      <c r="F208" s="117">
        <v>436220.65</v>
      </c>
    </row>
    <row r="209" spans="1:6" x14ac:dyDescent="0.35">
      <c r="A209" s="116">
        <v>500</v>
      </c>
      <c r="B209" s="116" t="s">
        <v>107</v>
      </c>
      <c r="C209" s="116">
        <v>0</v>
      </c>
      <c r="D209" s="117">
        <v>25000000</v>
      </c>
      <c r="E209" s="116">
        <v>0</v>
      </c>
      <c r="F209" s="117">
        <v>25000000</v>
      </c>
    </row>
    <row r="210" spans="1:6" x14ac:dyDescent="0.35">
      <c r="A210" s="116" t="s">
        <v>398</v>
      </c>
      <c r="B210" s="116" t="s">
        <v>399</v>
      </c>
      <c r="C210" s="116">
        <v>0</v>
      </c>
      <c r="D210" s="117">
        <v>25000000</v>
      </c>
      <c r="E210" s="116">
        <v>0</v>
      </c>
      <c r="F210" s="117">
        <v>25000000</v>
      </c>
    </row>
    <row r="211" spans="1:6" x14ac:dyDescent="0.35">
      <c r="A211" s="116" t="s">
        <v>400</v>
      </c>
      <c r="B211" s="116" t="s">
        <v>107</v>
      </c>
      <c r="C211" s="116">
        <v>0</v>
      </c>
      <c r="D211" s="117">
        <v>25000000</v>
      </c>
      <c r="E211" s="116">
        <v>0</v>
      </c>
      <c r="F211" s="117">
        <v>25000000</v>
      </c>
    </row>
    <row r="212" spans="1:6" x14ac:dyDescent="0.35">
      <c r="A212" s="116" t="s">
        <v>401</v>
      </c>
      <c r="B212" s="116" t="s">
        <v>402</v>
      </c>
      <c r="C212" s="116">
        <v>0</v>
      </c>
      <c r="D212" s="117">
        <v>24826274.960000001</v>
      </c>
      <c r="E212" s="116">
        <v>0</v>
      </c>
      <c r="F212" s="117">
        <v>24826274.960000001</v>
      </c>
    </row>
    <row r="213" spans="1:6" x14ac:dyDescent="0.35">
      <c r="A213" s="116" t="s">
        <v>403</v>
      </c>
      <c r="B213" s="116" t="s">
        <v>404</v>
      </c>
      <c r="C213" s="116">
        <v>0</v>
      </c>
      <c r="D213" s="117">
        <v>43500</v>
      </c>
      <c r="E213" s="116">
        <v>0</v>
      </c>
      <c r="F213" s="117">
        <v>43500</v>
      </c>
    </row>
    <row r="214" spans="1:6" x14ac:dyDescent="0.35">
      <c r="A214" s="116" t="s">
        <v>405</v>
      </c>
      <c r="B214" s="116" t="s">
        <v>406</v>
      </c>
      <c r="C214" s="116">
        <v>0</v>
      </c>
      <c r="D214" s="117">
        <v>62500</v>
      </c>
      <c r="E214" s="116">
        <v>0</v>
      </c>
      <c r="F214" s="117">
        <v>62500</v>
      </c>
    </row>
    <row r="215" spans="1:6" x14ac:dyDescent="0.35">
      <c r="A215" s="116" t="s">
        <v>407</v>
      </c>
      <c r="B215" s="116" t="s">
        <v>408</v>
      </c>
      <c r="C215" s="116">
        <v>0</v>
      </c>
      <c r="D215" s="117">
        <v>12500</v>
      </c>
      <c r="E215" s="116">
        <v>0</v>
      </c>
      <c r="F215" s="117">
        <v>12500</v>
      </c>
    </row>
    <row r="216" spans="1:6" x14ac:dyDescent="0.35">
      <c r="A216" s="116" t="s">
        <v>409</v>
      </c>
      <c r="B216" s="116" t="s">
        <v>410</v>
      </c>
      <c r="C216" s="116">
        <v>0</v>
      </c>
      <c r="D216" s="117">
        <v>55225.04</v>
      </c>
      <c r="E216" s="116">
        <v>0</v>
      </c>
      <c r="F216" s="117">
        <v>55225.04</v>
      </c>
    </row>
    <row r="217" spans="1:6" x14ac:dyDescent="0.35">
      <c r="A217" s="116">
        <v>502</v>
      </c>
      <c r="B217" s="116" t="s">
        <v>411</v>
      </c>
      <c r="C217" s="117">
        <v>176991770.69999999</v>
      </c>
      <c r="D217" s="117">
        <v>210904985.69999999</v>
      </c>
      <c r="E217" s="116">
        <v>0</v>
      </c>
      <c r="F217" s="117">
        <v>33913215</v>
      </c>
    </row>
    <row r="218" spans="1:6" x14ac:dyDescent="0.35">
      <c r="A218" s="116" t="s">
        <v>412</v>
      </c>
      <c r="B218" s="116" t="s">
        <v>411</v>
      </c>
      <c r="C218" s="117">
        <v>176991770.69999999</v>
      </c>
      <c r="D218" s="117">
        <v>210904985.69999999</v>
      </c>
      <c r="E218" s="116">
        <v>0</v>
      </c>
      <c r="F218" s="117">
        <v>33913215</v>
      </c>
    </row>
    <row r="219" spans="1:6" x14ac:dyDescent="0.35">
      <c r="A219" s="116" t="s">
        <v>413</v>
      </c>
      <c r="B219" s="116" t="s">
        <v>411</v>
      </c>
      <c r="C219" s="117">
        <v>176991770.69999999</v>
      </c>
      <c r="D219" s="117">
        <v>210904985.69999999</v>
      </c>
      <c r="E219" s="116">
        <v>0</v>
      </c>
      <c r="F219" s="117">
        <v>33913215</v>
      </c>
    </row>
    <row r="220" spans="1:6" x14ac:dyDescent="0.35">
      <c r="A220" s="116" t="s">
        <v>414</v>
      </c>
      <c r="B220" s="116" t="s">
        <v>415</v>
      </c>
      <c r="C220" s="117">
        <v>176991770.69999999</v>
      </c>
      <c r="D220" s="117">
        <v>210904985.69999999</v>
      </c>
      <c r="E220" s="116">
        <v>0</v>
      </c>
      <c r="F220" s="117">
        <v>33913215</v>
      </c>
    </row>
    <row r="221" spans="1:6" x14ac:dyDescent="0.35">
      <c r="A221" s="116">
        <v>540</v>
      </c>
      <c r="B221" s="116" t="s">
        <v>108</v>
      </c>
      <c r="C221" s="116">
        <v>0</v>
      </c>
      <c r="D221" s="117">
        <v>836380.85</v>
      </c>
      <c r="E221" s="116">
        <v>0</v>
      </c>
      <c r="F221" s="117">
        <v>836380.85</v>
      </c>
    </row>
    <row r="222" spans="1:6" x14ac:dyDescent="0.35">
      <c r="A222" s="116" t="s">
        <v>416</v>
      </c>
      <c r="B222" s="116" t="s">
        <v>417</v>
      </c>
      <c r="C222" s="116">
        <v>0</v>
      </c>
      <c r="D222" s="117">
        <v>836380.85</v>
      </c>
      <c r="E222" s="116">
        <v>0</v>
      </c>
      <c r="F222" s="117">
        <v>836380.85</v>
      </c>
    </row>
    <row r="223" spans="1:6" x14ac:dyDescent="0.35">
      <c r="A223" s="116" t="s">
        <v>418</v>
      </c>
      <c r="B223" s="116" t="s">
        <v>419</v>
      </c>
      <c r="C223" s="116">
        <v>0</v>
      </c>
      <c r="D223" s="117">
        <v>836380.85</v>
      </c>
      <c r="E223" s="116">
        <v>0</v>
      </c>
      <c r="F223" s="117">
        <v>836380.85</v>
      </c>
    </row>
    <row r="224" spans="1:6" x14ac:dyDescent="0.35">
      <c r="A224" s="116" t="s">
        <v>420</v>
      </c>
      <c r="B224" s="116" t="s">
        <v>421</v>
      </c>
      <c r="C224" s="116">
        <v>0</v>
      </c>
      <c r="D224" s="117">
        <v>38484.75</v>
      </c>
      <c r="E224" s="116">
        <v>0</v>
      </c>
      <c r="F224" s="117">
        <v>38484.75</v>
      </c>
    </row>
    <row r="225" spans="1:6" x14ac:dyDescent="0.35">
      <c r="A225" s="116" t="s">
        <v>422</v>
      </c>
      <c r="B225" s="116" t="s">
        <v>423</v>
      </c>
      <c r="C225" s="116">
        <v>0</v>
      </c>
      <c r="D225" s="117">
        <v>54794</v>
      </c>
      <c r="E225" s="116">
        <v>0</v>
      </c>
      <c r="F225" s="117">
        <v>54794</v>
      </c>
    </row>
    <row r="226" spans="1:6" x14ac:dyDescent="0.35">
      <c r="A226" s="116" t="s">
        <v>424</v>
      </c>
      <c r="B226" s="116" t="s">
        <v>425</v>
      </c>
      <c r="C226" s="116">
        <v>0</v>
      </c>
      <c r="D226" s="117">
        <v>146721.25</v>
      </c>
      <c r="E226" s="116">
        <v>0</v>
      </c>
      <c r="F226" s="117">
        <v>146721.25</v>
      </c>
    </row>
    <row r="227" spans="1:6" x14ac:dyDescent="0.35">
      <c r="A227" s="116" t="s">
        <v>426</v>
      </c>
      <c r="B227" s="116" t="s">
        <v>427</v>
      </c>
      <c r="C227" s="116">
        <v>0</v>
      </c>
      <c r="D227" s="117">
        <v>596380.85</v>
      </c>
      <c r="E227" s="116">
        <v>0</v>
      </c>
      <c r="F227" s="117">
        <v>596380.85</v>
      </c>
    </row>
    <row r="228" spans="1:6" x14ac:dyDescent="0.35">
      <c r="A228" s="116">
        <v>570</v>
      </c>
      <c r="B228" s="116" t="s">
        <v>109</v>
      </c>
      <c r="C228" s="116">
        <v>0</v>
      </c>
      <c r="D228" s="117">
        <v>24459781.02</v>
      </c>
      <c r="E228" s="116">
        <v>0</v>
      </c>
      <c r="F228" s="117">
        <v>24459781.02</v>
      </c>
    </row>
    <row r="229" spans="1:6" x14ac:dyDescent="0.35">
      <c r="A229" s="116" t="s">
        <v>428</v>
      </c>
      <c r="B229" s="116" t="s">
        <v>429</v>
      </c>
      <c r="C229" s="116">
        <v>0</v>
      </c>
      <c r="D229" s="117">
        <v>24459781.02</v>
      </c>
      <c r="E229" s="116">
        <v>0</v>
      </c>
      <c r="F229" s="117">
        <v>24459781.02</v>
      </c>
    </row>
    <row r="230" spans="1:6" x14ac:dyDescent="0.35">
      <c r="A230" s="116" t="s">
        <v>430</v>
      </c>
      <c r="B230" s="116" t="s">
        <v>431</v>
      </c>
      <c r="C230" s="116">
        <v>0</v>
      </c>
      <c r="D230" s="117">
        <v>24459781.02</v>
      </c>
      <c r="E230" s="116">
        <v>0</v>
      </c>
      <c r="F230" s="117">
        <v>24459781.02</v>
      </c>
    </row>
    <row r="231" spans="1:6" x14ac:dyDescent="0.35">
      <c r="A231" s="116" t="s">
        <v>432</v>
      </c>
      <c r="B231" s="116" t="s">
        <v>433</v>
      </c>
      <c r="C231" s="116">
        <v>0</v>
      </c>
      <c r="D231" s="117">
        <v>24459781.02</v>
      </c>
      <c r="E231" s="116">
        <v>0</v>
      </c>
      <c r="F231" s="117">
        <v>24459781.02</v>
      </c>
    </row>
    <row r="232" spans="1:6" x14ac:dyDescent="0.35">
      <c r="A232" s="116">
        <v>580</v>
      </c>
      <c r="B232" s="116" t="s">
        <v>110</v>
      </c>
      <c r="C232" s="117">
        <v>6421277.3700000001</v>
      </c>
      <c r="D232" s="117">
        <v>5282032.55</v>
      </c>
      <c r="E232" s="117">
        <v>1139244.82</v>
      </c>
      <c r="F232" s="116">
        <v>0</v>
      </c>
    </row>
    <row r="233" spans="1:6" x14ac:dyDescent="0.35">
      <c r="A233" s="116" t="s">
        <v>434</v>
      </c>
      <c r="B233" s="116" t="s">
        <v>110</v>
      </c>
      <c r="C233" s="117">
        <v>6421277.3700000001</v>
      </c>
      <c r="D233" s="117">
        <v>5282032.55</v>
      </c>
      <c r="E233" s="117">
        <v>1139244.82</v>
      </c>
      <c r="F233" s="116">
        <v>0</v>
      </c>
    </row>
    <row r="234" spans="1:6" x14ac:dyDescent="0.35">
      <c r="A234" s="116" t="s">
        <v>435</v>
      </c>
      <c r="B234" s="116" t="s">
        <v>110</v>
      </c>
      <c r="C234" s="117">
        <v>6421277.3700000001</v>
      </c>
      <c r="D234" s="117">
        <v>5282032.55</v>
      </c>
      <c r="E234" s="117">
        <v>1139244.82</v>
      </c>
      <c r="F234" s="116">
        <v>0</v>
      </c>
    </row>
    <row r="235" spans="1:6" s="23" customFormat="1" ht="12" x14ac:dyDescent="0.3">
      <c r="A235" s="116" t="s">
        <v>436</v>
      </c>
      <c r="B235" s="116" t="s">
        <v>437</v>
      </c>
      <c r="C235" s="117">
        <v>6421277.3700000001</v>
      </c>
      <c r="D235" s="117">
        <v>5282032.55</v>
      </c>
      <c r="E235" s="117">
        <v>1139244.82</v>
      </c>
      <c r="F235" s="116">
        <v>0</v>
      </c>
    </row>
    <row r="236" spans="1:6" s="112" customFormat="1" ht="13" x14ac:dyDescent="0.3">
      <c r="A236" s="113" t="s">
        <v>111</v>
      </c>
      <c r="B236" s="113"/>
      <c r="C236" s="114">
        <v>1368582235.97</v>
      </c>
      <c r="D236" s="114">
        <v>1368582235.97</v>
      </c>
      <c r="E236" s="114">
        <v>152002160.91</v>
      </c>
      <c r="F236" s="114">
        <v>152002160.91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BİLANÇO</vt:lpstr>
      <vt:lpstr>GELİR TABLOSU</vt:lpstr>
      <vt:lpstr>KESİN MİZAN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2024-03-08T07:31:54Z</dcterms:modified>
</cp:coreProperties>
</file>